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ndrea.hlavkova\Documents\ZŠ\Rozpočet\"/>
    </mc:Choice>
  </mc:AlternateContent>
  <xr:revisionPtr revIDLastSave="0" documentId="8_{8C89A71F-7C0D-4071-9C50-EC4ADC51B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8" i="1"/>
  <c r="L80" i="1"/>
  <c r="E131" i="1" l="1"/>
  <c r="F131" i="1"/>
  <c r="G131" i="1"/>
  <c r="E130" i="1"/>
  <c r="H130" i="1" s="1"/>
  <c r="F130" i="1"/>
  <c r="G130" i="1"/>
  <c r="D131" i="1"/>
  <c r="D130" i="1"/>
  <c r="L91" i="1"/>
  <c r="I64" i="1"/>
  <c r="L125" i="1"/>
  <c r="L118" i="1"/>
  <c r="L114" i="1"/>
  <c r="L129" i="1" s="1"/>
  <c r="L110" i="1"/>
  <c r="L101" i="1"/>
  <c r="L128" i="1" s="1"/>
  <c r="L87" i="1"/>
  <c r="L73" i="1"/>
  <c r="L90" i="1" s="1"/>
  <c r="L58" i="1"/>
  <c r="K51" i="1"/>
  <c r="L47" i="1"/>
  <c r="H131" i="1" l="1"/>
  <c r="L25" i="1"/>
  <c r="L31" i="1"/>
  <c r="L64" i="1" s="1"/>
  <c r="L131" i="1" s="1"/>
  <c r="L16" i="1"/>
  <c r="L63" i="1" s="1"/>
  <c r="L130" i="1" s="1"/>
  <c r="K32" i="1"/>
  <c r="J32" i="1"/>
  <c r="I129" i="1" l="1"/>
  <c r="I91" i="1"/>
  <c r="I131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J17" i="1"/>
  <c r="K17" i="1" s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9" i="1"/>
  <c r="K59" i="1" s="1"/>
  <c r="J60" i="1"/>
  <c r="K60" i="1" s="1"/>
  <c r="J61" i="1"/>
  <c r="K61" i="1" s="1"/>
  <c r="J62" i="1"/>
  <c r="K62" i="1" s="1"/>
  <c r="J65" i="1"/>
  <c r="K65" i="1" s="1"/>
  <c r="J66" i="1"/>
  <c r="K66" i="1" s="1"/>
  <c r="J67" i="1"/>
  <c r="K67" i="1" s="1"/>
  <c r="J68" i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8" i="1"/>
  <c r="K88" i="1" s="1"/>
  <c r="J89" i="1"/>
  <c r="K89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6" i="1"/>
  <c r="K126" i="1" s="1"/>
  <c r="J127" i="1"/>
  <c r="K127" i="1" s="1"/>
  <c r="J129" i="1"/>
  <c r="K129" i="1" s="1"/>
  <c r="J6" i="1"/>
  <c r="K6" i="1" s="1"/>
  <c r="I58" i="1"/>
  <c r="I87" i="1"/>
  <c r="J87" i="1" s="1"/>
  <c r="K87" i="1" s="1"/>
  <c r="I125" i="1"/>
  <c r="I128" i="1" s="1"/>
  <c r="J128" i="1" s="1"/>
  <c r="K128" i="1" s="1"/>
  <c r="K18" i="1" l="1"/>
  <c r="J64" i="1"/>
  <c r="J58" i="1"/>
  <c r="K58" i="1" s="1"/>
  <c r="I63" i="1"/>
  <c r="I130" i="1" s="1"/>
  <c r="K16" i="1"/>
  <c r="J125" i="1"/>
  <c r="K125" i="1" s="1"/>
  <c r="I90" i="1"/>
  <c r="J90" i="1" s="1"/>
  <c r="K90" i="1" s="1"/>
  <c r="H112" i="1"/>
  <c r="H105" i="1"/>
  <c r="H27" i="1"/>
  <c r="H20" i="1"/>
  <c r="J131" i="1" l="1"/>
  <c r="K131" i="1" s="1"/>
  <c r="K64" i="1"/>
  <c r="J63" i="1"/>
  <c r="J130" i="1" l="1"/>
  <c r="K130" i="1" s="1"/>
  <c r="K63" i="1"/>
</calcChain>
</file>

<file path=xl/sharedStrings.xml><?xml version="1.0" encoding="utf-8"?>
<sst xmlns="http://schemas.openxmlformats.org/spreadsheetml/2006/main" count="333" uniqueCount="79">
  <si>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</si>
  <si>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</si>
  <si>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</si>
  <si>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</si>
  <si>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</si>
  <si>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</si>
  <si>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</si>
  <si>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</si>
  <si>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</si>
  <si>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</si>
  <si>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</si>
  <si>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</si>
  <si>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</si>
  <si>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</si>
  <si>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</si>
  <si>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</si>
  <si>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</si>
  <si>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</si>
  <si>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</si>
  <si>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</si>
  <si>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</si>
  <si>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</si>
  <si>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</si>
  <si>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</si>
  <si>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</si>
  <si>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</si>
  <si>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</si>
  <si>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</si>
  <si>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</si>
  <si>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</si>
  <si>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 00004</t>
  </si>
  <si>
    <t xml:space="preserve">    00005</t>
  </si>
  <si>
    <t>527</t>
  </si>
  <si>
    <t>Zákonné sociální náklady</t>
  </si>
  <si>
    <t xml:space="preserve">    00007</t>
  </si>
  <si>
    <t xml:space="preserve">    33063</t>
  </si>
  <si>
    <t>524</t>
  </si>
  <si>
    <t>Zákonné sociální pojištění</t>
  </si>
  <si>
    <t xml:space="preserve"> 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</si>
  <si>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</si>
  <si>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</si>
  <si>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</si>
  <si>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</si>
  <si>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</si>
  <si>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</si>
  <si>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</si>
  <si>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</si>
  <si>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</si>
  <si>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</si>
  <si>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</si>
  <si>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</si>
  <si>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</si>
  <si>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00403</t>
  </si>
  <si>
    <t>NZUZ     00403 Rozpuštění inv. transféru</t>
  </si>
  <si>
    <t>Výnosy celkem</t>
  </si>
  <si>
    <t>Náklady z DDM</t>
  </si>
  <si>
    <t>RO č.5</t>
  </si>
  <si>
    <t>Stravné</t>
  </si>
  <si>
    <t>Potraviny</t>
  </si>
  <si>
    <t>UP č.5</t>
  </si>
  <si>
    <t>Skut. /UP č.5 (%)</t>
  </si>
  <si>
    <t>Návrh plánu 2022</t>
  </si>
  <si>
    <t>Náklady celkem ZŠ</t>
  </si>
  <si>
    <t>Výnosy celkem ZŠ</t>
  </si>
  <si>
    <t>Náklady celkem MŠZ</t>
  </si>
  <si>
    <t>Výnosy celkem MŠZ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</si>
  <si>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</si>
  <si>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</si>
  <si>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</si>
  <si>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</si>
  <si>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</si>
  <si>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</si>
  <si>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</si>
  <si>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</si>
  <si>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bezúplatně převzatých osobních ochranných prostředků (roušek, respirátorů, testů)</t>
  </si>
  <si>
    <t>účelový příspěvek MěÚ</t>
  </si>
  <si>
    <t>Ministerstvo školství prostřednictvím Krajského úřadu MSK - přímé náklady na vzdělávání</t>
  </si>
  <si>
    <t>dotace MŠMT - Šablony pro ZŠ a MŠ II a III, OKAP II</t>
  </si>
  <si>
    <t>PLNĚNÍ PLÁNU K 09.12.2021 - RO č.5- Návrh plánu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</si>
</sst>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61D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3" borderId="0" xfId="0" applyFill="1"/>
    <xf numFmtId="4" fontId="6" fillId="3" borderId="1" xfId="0" applyNumberFormat="1" applyFont="1" applyFill="1" applyBorder="1" applyAlignment="1"/>
    <xf numFmtId="4" fontId="0" fillId="0" borderId="0" xfId="0" applyNumberFormat="1"/>
    <xf numFmtId="4" fontId="6" fillId="2" borderId="1" xfId="0" applyNumberFormat="1" applyFont="1" applyFill="1" applyBorder="1" applyAlignment="1"/>
    <xf numFmtId="4" fontId="6" fillId="6" borderId="1" xfId="0" applyNumberFormat="1" applyFont="1" applyFill="1" applyBorder="1" applyAlignment="1"/>
    <xf numFmtId="4" fontId="6" fillId="8" borderId="1" xfId="0" applyNumberFormat="1" applyFont="1" applyFill="1" applyBorder="1" applyAlignment="1"/>
    <xf numFmtId="4" fontId="6" fillId="9" borderId="1" xfId="0" applyNumberFormat="1" applyFont="1" applyFill="1" applyBorder="1" applyAlignment="1"/>
    <xf numFmtId="4" fontId="6" fillId="7" borderId="1" xfId="0" applyNumberFormat="1" applyFont="1" applyFill="1" applyBorder="1" applyAlignment="1"/>
    <xf numFmtId="49" fontId="5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/>
    <xf numFmtId="4" fontId="5" fillId="3" borderId="1" xfId="0" applyNumberFormat="1" applyFont="1" applyFill="1" applyBorder="1" applyAlignment="1"/>
    <xf numFmtId="4" fontId="5" fillId="2" borderId="1" xfId="0" applyNumberFormat="1" applyFont="1" applyFill="1" applyBorder="1" applyAlignment="1"/>
    <xf numFmtId="49" fontId="5" fillId="5" borderId="1" xfId="0" applyNumberFormat="1" applyFont="1" applyFill="1" applyBorder="1" applyAlignment="1"/>
    <xf numFmtId="4" fontId="5" fillId="4" borderId="1" xfId="0" applyNumberFormat="1" applyFont="1" applyFill="1" applyBorder="1" applyAlignment="1"/>
    <xf numFmtId="49" fontId="5" fillId="6" borderId="1" xfId="0" applyNumberFormat="1" applyFont="1" applyFill="1" applyBorder="1" applyAlignment="1">
      <alignment wrapText="1"/>
    </xf>
    <xf numFmtId="49" fontId="5" fillId="6" borderId="1" xfId="0" applyNumberFormat="1" applyFont="1" applyFill="1" applyBorder="1" applyAlignment="1"/>
    <xf numFmtId="4" fontId="5" fillId="6" borderId="1" xfId="0" applyNumberFormat="1" applyFont="1" applyFill="1" applyBorder="1" applyAlignment="1"/>
    <xf numFmtId="4" fontId="5" fillId="8" borderId="1" xfId="0" applyNumberFormat="1" applyFont="1" applyFill="1" applyBorder="1" applyAlignment="1"/>
    <xf numFmtId="49" fontId="5" fillId="9" borderId="1" xfId="0" applyNumberFormat="1" applyFont="1" applyFill="1" applyBorder="1" applyAlignment="1">
      <alignment wrapText="1"/>
    </xf>
    <xf numFmtId="49" fontId="5" fillId="9" borderId="1" xfId="0" applyNumberFormat="1" applyFont="1" applyFill="1" applyBorder="1" applyAlignment="1"/>
    <xf numFmtId="4" fontId="5" fillId="9" borderId="1" xfId="0" applyNumberFormat="1" applyFont="1" applyFill="1" applyBorder="1" applyAlignment="1"/>
    <xf numFmtId="4" fontId="5" fillId="7" borderId="1" xfId="0" applyNumberFormat="1" applyFont="1" applyFill="1" applyBorder="1" applyAlignment="1"/>
    <xf numFmtId="49" fontId="5" fillId="11" borderId="1" xfId="0" applyNumberFormat="1" applyFont="1" applyFill="1" applyBorder="1" applyAlignment="1"/>
    <xf numFmtId="0" fontId="6" fillId="6" borderId="1" xfId="0" applyFont="1" applyFill="1" applyBorder="1" applyAlignment="1"/>
    <xf numFmtId="49" fontId="4" fillId="6" borderId="1" xfId="0" applyNumberFormat="1" applyFont="1" applyFill="1" applyBorder="1" applyAlignment="1">
      <alignment horizontal="left" vertical="top" wrapText="1"/>
    </xf>
    <xf numFmtId="49" fontId="4" fillId="6" borderId="1" xfId="0" applyNumberFormat="1" applyFont="1" applyFill="1" applyBorder="1" applyAlignment="1">
      <alignment horizontal="right" vertical="top" wrapText="1"/>
    </xf>
    <xf numFmtId="49" fontId="7" fillId="6" borderId="1" xfId="0" applyNumberFormat="1" applyFont="1" applyFill="1" applyBorder="1" applyAlignment="1">
      <alignment horizontal="right" vertical="top" wrapText="1"/>
    </xf>
    <xf numFmtId="0" fontId="0" fillId="12" borderId="0" xfId="0" applyFill="1"/>
    <xf numFmtId="0" fontId="0" fillId="9" borderId="0" xfId="0" applyFill="1"/>
    <xf numFmtId="49" fontId="5" fillId="7" borderId="1" xfId="0" applyNumberFormat="1" applyFont="1" applyFill="1" applyBorder="1" applyAlignment="1">
      <alignment wrapText="1"/>
    </xf>
    <xf numFmtId="0" fontId="0" fillId="7" borderId="1" xfId="0" applyFill="1" applyBorder="1" applyAlignment="1"/>
    <xf numFmtId="49" fontId="5" fillId="8" borderId="1" xfId="0" applyNumberFormat="1" applyFont="1" applyFill="1" applyBorder="1" applyAlignment="1">
      <alignment wrapText="1"/>
    </xf>
    <xf numFmtId="0" fontId="0" fillId="8" borderId="1" xfId="0" applyFill="1" applyBorder="1" applyAlignment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10" borderId="0" xfId="0" applyNumberFormat="1" applyFont="1" applyFill="1" applyAlignment="1">
      <alignment horizontal="left" vertical="top" wrapText="1"/>
    </xf>
    <xf numFmtId="0" fontId="0" fillId="10" borderId="0" xfId="0" applyFill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5" fillId="2" borderId="1" xfId="0" applyNumberFormat="1" applyFont="1" applyFill="1" applyBorder="1" applyAlignment="1">
      <alignment wrapText="1"/>
    </xf>
    <xf numFmtId="0" fontId="0" fillId="2" borderId="1" xfId="0" applyFill="1" applyBorder="1" applyAlignment="1"/>
    <xf numFmtId="49" fontId="5" fillId="4" borderId="1" xfId="0" applyNumberFormat="1" applyFont="1" applyFill="1" applyBorder="1" applyAlignment="1">
      <alignment wrapText="1"/>
    </xf>
    <xf numFmtId="0" fontId="0" fillId="3" borderId="1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topLeftCell="A34" workbookViewId="0">
      <selection activeCell="L131" sqref="L131"/>
    </sheetView>
  </sheetViews>
  <sheetFormatPr defaultRowHeight="15" x14ac:dyDescent="0.25"/>
  <cols>
    <col min="1" max="1" width="8.5703125" customWidth="1"/>
    <col min="2" max="2" width="5.5703125" customWidth="1"/>
    <col min="3" max="3" width="22" customWidth="1"/>
    <col min="4" max="4" width="13.140625" customWidth="1"/>
    <col min="5" max="5" width="11.5703125" customWidth="1"/>
    <col min="6" max="6" width="11.140625" customWidth="1"/>
    <col min="7" max="7" width="10.42578125" customWidth="1"/>
    <col min="8" max="8" width="6.42578125" customWidth="1"/>
    <col min="9" max="9" width="10.5703125" customWidth="1"/>
    <col min="10" max="10" width="14.140625" customWidth="1"/>
    <col min="11" max="11" width="9.140625" customWidth="1"/>
    <col min="12" max="12" width="11.42578125" customWidth="1"/>
  </cols>
  <sheetData>
    <row r="1" spans="1:12" ht="16.899999999999999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</row>
    <row r="2" spans="1:12" ht="24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</row>
    <row r="3" spans="1:12" ht="31.15" customHeight="1" x14ac:dyDescent="0.25">
      <c r="A3" s="37" t="s">
        <v>78</v>
      </c>
      <c r="B3" s="38"/>
      <c r="C3" s="38"/>
      <c r="D3" s="38"/>
      <c r="E3" s="38"/>
      <c r="F3" s="38"/>
      <c r="G3" s="38"/>
      <c r="H3" s="38"/>
    </row>
    <row r="4" spans="1:12" ht="33.6" customHeight="1" x14ac:dyDescent="0.25">
      <c r="A4" s="39"/>
      <c r="B4" s="36"/>
      <c r="C4" s="36"/>
      <c r="D4" s="36"/>
      <c r="E4" s="36"/>
      <c r="F4" s="36"/>
      <c r="G4" s="36"/>
      <c r="H4" s="36"/>
    </row>
    <row r="5" spans="1:12" ht="21.6" customHeight="1" x14ac:dyDescent="0.25">
      <c r="A5" s="26" t="s">
        <v>2</v>
      </c>
      <c r="B5" s="26" t="s">
        <v>3</v>
      </c>
      <c r="C5" s="26" t="s">
        <v>4</v>
      </c>
      <c r="D5" s="27" t="s">
        <v>5</v>
      </c>
      <c r="E5" s="27" t="s">
        <v>6</v>
      </c>
      <c r="F5" s="27" t="s">
        <v>7</v>
      </c>
      <c r="G5" s="27" t="s">
        <v>8</v>
      </c>
      <c r="H5" s="27" t="s">
        <v>9</v>
      </c>
      <c r="I5" s="27" t="s">
        <v>56</v>
      </c>
      <c r="J5" s="28" t="s">
        <v>59</v>
      </c>
      <c r="K5" s="28" t="s">
        <v>60</v>
      </c>
      <c r="L5" s="28" t="s">
        <v>61</v>
      </c>
    </row>
    <row r="6" spans="1:12" ht="15" customHeight="1" x14ac:dyDescent="0.25">
      <c r="A6" s="10" t="s">
        <v>10</v>
      </c>
      <c r="B6" s="10" t="s">
        <v>11</v>
      </c>
      <c r="C6" s="11" t="s">
        <v>12</v>
      </c>
      <c r="D6" s="12">
        <v>212000</v>
      </c>
      <c r="E6" s="12">
        <v>228293.64</v>
      </c>
      <c r="F6" s="12">
        <v>217192.18</v>
      </c>
      <c r="G6" s="12">
        <v>11101.46</v>
      </c>
      <c r="H6" s="12">
        <v>95.137201369254086</v>
      </c>
      <c r="I6" s="12">
        <v>0</v>
      </c>
      <c r="J6" s="3">
        <f>E6+I6</f>
        <v>228293.64</v>
      </c>
      <c r="K6" s="3">
        <f>F6/J6*100</f>
        <v>95.137201369254072</v>
      </c>
      <c r="L6" s="3">
        <v>210000</v>
      </c>
    </row>
    <row r="7" spans="1:12" ht="15" customHeight="1" x14ac:dyDescent="0.25">
      <c r="A7" s="10" t="s">
        <v>10</v>
      </c>
      <c r="B7" s="10" t="s">
        <v>13</v>
      </c>
      <c r="C7" s="11" t="s">
        <v>14</v>
      </c>
      <c r="D7" s="12">
        <v>1090000</v>
      </c>
      <c r="E7" s="12">
        <v>1090000</v>
      </c>
      <c r="F7" s="12">
        <v>675795.39</v>
      </c>
      <c r="G7" s="12">
        <v>414204.61</v>
      </c>
      <c r="H7" s="12">
        <v>61.999577064220183</v>
      </c>
      <c r="I7" s="12">
        <v>0</v>
      </c>
      <c r="J7" s="3">
        <f t="shared" ref="J7:J70" si="0">E7+I7</f>
        <v>1090000</v>
      </c>
      <c r="K7" s="3">
        <f t="shared" ref="K7:K70" si="1">F7/J7*100</f>
        <v>61.999577064220176</v>
      </c>
      <c r="L7" s="3">
        <v>1100000</v>
      </c>
    </row>
    <row r="8" spans="1:12" ht="15" customHeight="1" x14ac:dyDescent="0.25">
      <c r="A8" s="10" t="s">
        <v>10</v>
      </c>
      <c r="B8" s="10" t="s">
        <v>15</v>
      </c>
      <c r="C8" s="11" t="s">
        <v>16</v>
      </c>
      <c r="D8" s="12">
        <v>404500</v>
      </c>
      <c r="E8" s="12">
        <v>412689.43</v>
      </c>
      <c r="F8" s="12">
        <v>326577.91999999998</v>
      </c>
      <c r="G8" s="12">
        <v>86111.51</v>
      </c>
      <c r="H8" s="12">
        <v>79.134064567633828</v>
      </c>
      <c r="I8" s="12">
        <v>0</v>
      </c>
      <c r="J8" s="3">
        <f t="shared" si="0"/>
        <v>412689.43</v>
      </c>
      <c r="K8" s="3">
        <f t="shared" si="1"/>
        <v>79.134064567633828</v>
      </c>
      <c r="L8" s="3">
        <v>320000</v>
      </c>
    </row>
    <row r="9" spans="1:12" ht="15" customHeight="1" x14ac:dyDescent="0.25">
      <c r="A9" s="10" t="s">
        <v>10</v>
      </c>
      <c r="B9" s="10" t="s">
        <v>17</v>
      </c>
      <c r="C9" s="11" t="s">
        <v>18</v>
      </c>
      <c r="D9" s="12">
        <v>20000</v>
      </c>
      <c r="E9" s="12">
        <v>7396.88</v>
      </c>
      <c r="F9" s="12">
        <v>5216.6899999999996</v>
      </c>
      <c r="G9" s="12">
        <v>2180.19</v>
      </c>
      <c r="H9" s="12">
        <v>70.525545905841383</v>
      </c>
      <c r="I9" s="12">
        <v>0</v>
      </c>
      <c r="J9" s="3">
        <f t="shared" si="0"/>
        <v>7396.88</v>
      </c>
      <c r="K9" s="3">
        <f t="shared" si="1"/>
        <v>70.525545905841383</v>
      </c>
      <c r="L9" s="3">
        <v>10000</v>
      </c>
    </row>
    <row r="10" spans="1:12" ht="15" customHeight="1" x14ac:dyDescent="0.25">
      <c r="A10" s="10" t="s">
        <v>10</v>
      </c>
      <c r="B10" s="10" t="s">
        <v>19</v>
      </c>
      <c r="C10" s="11" t="s">
        <v>20</v>
      </c>
      <c r="D10" s="12">
        <v>8000</v>
      </c>
      <c r="E10" s="12">
        <v>8000</v>
      </c>
      <c r="F10" s="12">
        <v>1292</v>
      </c>
      <c r="G10" s="12">
        <v>6708</v>
      </c>
      <c r="H10" s="12">
        <v>16.149999999999999</v>
      </c>
      <c r="I10" s="12">
        <v>0</v>
      </c>
      <c r="J10" s="3">
        <f t="shared" si="0"/>
        <v>8000</v>
      </c>
      <c r="K10" s="3">
        <f t="shared" si="1"/>
        <v>16.150000000000002</v>
      </c>
      <c r="L10" s="3">
        <v>5000</v>
      </c>
    </row>
    <row r="11" spans="1:12" ht="15" customHeight="1" x14ac:dyDescent="0.25">
      <c r="A11" s="10" t="s">
        <v>10</v>
      </c>
      <c r="B11" s="10" t="s">
        <v>21</v>
      </c>
      <c r="C11" s="11" t="s">
        <v>22</v>
      </c>
      <c r="D11" s="12">
        <v>323500</v>
      </c>
      <c r="E11" s="12">
        <v>307292.05</v>
      </c>
      <c r="F11" s="12">
        <v>230844.44</v>
      </c>
      <c r="G11" s="12">
        <v>76447.61</v>
      </c>
      <c r="H11" s="12">
        <v>75.122164728960612</v>
      </c>
      <c r="I11" s="12">
        <v>0</v>
      </c>
      <c r="J11" s="3">
        <f t="shared" si="0"/>
        <v>307292.05</v>
      </c>
      <c r="K11" s="3">
        <f t="shared" si="1"/>
        <v>75.122164728960612</v>
      </c>
      <c r="L11" s="3">
        <v>315000</v>
      </c>
    </row>
    <row r="12" spans="1:12" ht="15" customHeight="1" x14ac:dyDescent="0.25">
      <c r="A12" s="10" t="s">
        <v>10</v>
      </c>
      <c r="B12" s="10" t="s">
        <v>23</v>
      </c>
      <c r="C12" s="11" t="s">
        <v>24</v>
      </c>
      <c r="D12" s="12">
        <v>21600</v>
      </c>
      <c r="E12" s="12">
        <v>21600</v>
      </c>
      <c r="F12" s="12">
        <v>18000</v>
      </c>
      <c r="G12" s="12">
        <v>3600</v>
      </c>
      <c r="H12" s="12">
        <v>83.333333333333329</v>
      </c>
      <c r="I12" s="12">
        <v>0</v>
      </c>
      <c r="J12" s="3">
        <f t="shared" si="0"/>
        <v>21600</v>
      </c>
      <c r="K12" s="3">
        <f t="shared" si="1"/>
        <v>83.333333333333343</v>
      </c>
      <c r="L12" s="3">
        <v>21600</v>
      </c>
    </row>
    <row r="13" spans="1:12" ht="15" customHeight="1" x14ac:dyDescent="0.25">
      <c r="A13" s="10" t="s">
        <v>10</v>
      </c>
      <c r="B13" s="10" t="s">
        <v>25</v>
      </c>
      <c r="C13" s="11" t="s">
        <v>26</v>
      </c>
      <c r="D13" s="12">
        <v>82711</v>
      </c>
      <c r="E13" s="12">
        <v>87039</v>
      </c>
      <c r="F13" s="12">
        <v>87039</v>
      </c>
      <c r="G13" s="12">
        <v>0</v>
      </c>
      <c r="H13" s="12">
        <v>100</v>
      </c>
      <c r="I13" s="12">
        <v>0</v>
      </c>
      <c r="J13" s="3">
        <f t="shared" si="0"/>
        <v>87039</v>
      </c>
      <c r="K13" s="3">
        <f t="shared" si="1"/>
        <v>100</v>
      </c>
      <c r="L13" s="3">
        <v>144624</v>
      </c>
    </row>
    <row r="14" spans="1:12" ht="15" customHeight="1" x14ac:dyDescent="0.25">
      <c r="A14" s="10" t="s">
        <v>10</v>
      </c>
      <c r="B14" s="10" t="s">
        <v>27</v>
      </c>
      <c r="C14" s="11" t="s">
        <v>55</v>
      </c>
      <c r="D14" s="12">
        <v>84025</v>
      </c>
      <c r="E14" s="12">
        <v>84025</v>
      </c>
      <c r="F14" s="12">
        <v>69524.899999999994</v>
      </c>
      <c r="G14" s="12">
        <v>14500.1</v>
      </c>
      <c r="H14" s="12">
        <v>82.743112168997328</v>
      </c>
      <c r="I14" s="12">
        <v>0</v>
      </c>
      <c r="J14" s="3">
        <f t="shared" si="0"/>
        <v>84025</v>
      </c>
      <c r="K14" s="3">
        <f t="shared" si="1"/>
        <v>82.743112168997314</v>
      </c>
      <c r="L14" s="3">
        <v>80112</v>
      </c>
    </row>
    <row r="15" spans="1:12" ht="15" customHeight="1" x14ac:dyDescent="0.25">
      <c r="A15" s="10" t="s">
        <v>10</v>
      </c>
      <c r="B15" s="10" t="s">
        <v>28</v>
      </c>
      <c r="C15" s="11" t="s">
        <v>29</v>
      </c>
      <c r="D15" s="12">
        <v>46664</v>
      </c>
      <c r="E15" s="12">
        <v>46664</v>
      </c>
      <c r="F15" s="12">
        <v>46664</v>
      </c>
      <c r="G15" s="12">
        <v>0</v>
      </c>
      <c r="H15" s="12">
        <v>100</v>
      </c>
      <c r="I15" s="12">
        <v>0</v>
      </c>
      <c r="J15" s="3">
        <f t="shared" si="0"/>
        <v>46664</v>
      </c>
      <c r="K15" s="3">
        <f t="shared" si="1"/>
        <v>100</v>
      </c>
      <c r="L15" s="3">
        <v>46664</v>
      </c>
    </row>
    <row r="16" spans="1:12" ht="15" customHeight="1" x14ac:dyDescent="0.25">
      <c r="A16" s="40" t="s">
        <v>41</v>
      </c>
      <c r="B16" s="41"/>
      <c r="C16" s="41"/>
      <c r="D16" s="13">
        <v>2293000</v>
      </c>
      <c r="E16" s="13">
        <v>2293000</v>
      </c>
      <c r="F16" s="13">
        <v>1678146.52</v>
      </c>
      <c r="G16" s="13">
        <v>614853.48</v>
      </c>
      <c r="H16" s="13">
        <v>73.19</v>
      </c>
      <c r="I16" s="13">
        <v>0</v>
      </c>
      <c r="J16" s="5">
        <f t="shared" si="0"/>
        <v>2293000</v>
      </c>
      <c r="K16" s="5">
        <f t="shared" si="1"/>
        <v>73.185631051024856</v>
      </c>
      <c r="L16" s="5">
        <f>SUM(L6:L15)</f>
        <v>2253000</v>
      </c>
    </row>
    <row r="17" spans="1:12" ht="15" customHeight="1" x14ac:dyDescent="0.25">
      <c r="A17" s="10" t="s">
        <v>10</v>
      </c>
      <c r="B17" s="10" t="s">
        <v>42</v>
      </c>
      <c r="C17" s="11" t="s">
        <v>43</v>
      </c>
      <c r="D17" s="12">
        <v>2293000</v>
      </c>
      <c r="E17" s="12">
        <v>2293000</v>
      </c>
      <c r="F17" s="12">
        <v>2293000</v>
      </c>
      <c r="G17" s="12">
        <v>0</v>
      </c>
      <c r="H17" s="12">
        <v>100</v>
      </c>
      <c r="I17" s="12">
        <v>0</v>
      </c>
      <c r="J17" s="3">
        <f t="shared" si="0"/>
        <v>2293000</v>
      </c>
      <c r="K17" s="3">
        <f t="shared" si="1"/>
        <v>100</v>
      </c>
      <c r="L17" s="3">
        <v>2253000</v>
      </c>
    </row>
    <row r="18" spans="1:12" ht="15" customHeight="1" x14ac:dyDescent="0.25">
      <c r="A18" s="40" t="s">
        <v>54</v>
      </c>
      <c r="B18" s="41"/>
      <c r="C18" s="41"/>
      <c r="D18" s="13">
        <v>2293000</v>
      </c>
      <c r="E18" s="13">
        <v>2293000</v>
      </c>
      <c r="F18" s="13">
        <v>2293000</v>
      </c>
      <c r="G18" s="13">
        <v>0</v>
      </c>
      <c r="H18" s="13">
        <v>100</v>
      </c>
      <c r="I18" s="13">
        <v>0</v>
      </c>
      <c r="J18" s="5">
        <f t="shared" si="0"/>
        <v>2293000</v>
      </c>
      <c r="K18" s="5">
        <f t="shared" si="1"/>
        <v>100</v>
      </c>
      <c r="L18" s="5">
        <v>2253000</v>
      </c>
    </row>
    <row r="19" spans="1:12" ht="15" customHeight="1" x14ac:dyDescent="0.25">
      <c r="A19" s="10" t="s">
        <v>30</v>
      </c>
      <c r="B19" s="10" t="s">
        <v>11</v>
      </c>
      <c r="C19" s="14" t="s">
        <v>58</v>
      </c>
      <c r="D19" s="12">
        <v>1370000</v>
      </c>
      <c r="E19" s="12">
        <v>1370000</v>
      </c>
      <c r="F19" s="12">
        <v>813421.24</v>
      </c>
      <c r="G19" s="12">
        <v>556578.76</v>
      </c>
      <c r="H19" s="12">
        <v>59.373813138686131</v>
      </c>
      <c r="I19" s="12">
        <v>0</v>
      </c>
      <c r="J19" s="3">
        <f t="shared" si="0"/>
        <v>1370000</v>
      </c>
      <c r="K19" s="3">
        <f t="shared" si="1"/>
        <v>59.373813138686124</v>
      </c>
      <c r="L19" s="3">
        <v>1390000</v>
      </c>
    </row>
    <row r="20" spans="1:12" ht="15" customHeight="1" x14ac:dyDescent="0.25">
      <c r="A20" s="10" t="s">
        <v>30</v>
      </c>
      <c r="B20" s="10" t="s">
        <v>11</v>
      </c>
      <c r="C20" s="11" t="s">
        <v>12</v>
      </c>
      <c r="D20" s="12">
        <v>33000</v>
      </c>
      <c r="E20" s="12">
        <v>33000</v>
      </c>
      <c r="F20" s="12">
        <v>11830.68</v>
      </c>
      <c r="G20" s="12">
        <v>21169.32</v>
      </c>
      <c r="H20" s="12">
        <f>F20/E20*100</f>
        <v>35.850545454545454</v>
      </c>
      <c r="I20" s="12">
        <v>0</v>
      </c>
      <c r="J20" s="3">
        <f t="shared" si="0"/>
        <v>33000</v>
      </c>
      <c r="K20" s="3">
        <f t="shared" si="1"/>
        <v>35.850545454545454</v>
      </c>
      <c r="L20" s="3">
        <v>35000</v>
      </c>
    </row>
    <row r="21" spans="1:12" ht="15" customHeight="1" x14ac:dyDescent="0.25">
      <c r="A21" s="10" t="s">
        <v>30</v>
      </c>
      <c r="B21" s="10" t="s">
        <v>17</v>
      </c>
      <c r="C21" s="11" t="s">
        <v>18</v>
      </c>
      <c r="D21" s="12">
        <v>15000</v>
      </c>
      <c r="E21" s="12">
        <v>15000</v>
      </c>
      <c r="F21" s="12">
        <v>1421</v>
      </c>
      <c r="G21" s="12">
        <v>13579</v>
      </c>
      <c r="H21" s="12">
        <v>9.4733333333333327</v>
      </c>
      <c r="I21" s="12">
        <v>0</v>
      </c>
      <c r="J21" s="3">
        <f t="shared" si="0"/>
        <v>15000</v>
      </c>
      <c r="K21" s="3">
        <f t="shared" si="1"/>
        <v>9.4733333333333327</v>
      </c>
      <c r="L21" s="3">
        <v>10000</v>
      </c>
    </row>
    <row r="22" spans="1:12" ht="15" customHeight="1" x14ac:dyDescent="0.25">
      <c r="A22" s="10" t="s">
        <v>30</v>
      </c>
      <c r="B22" s="10" t="s">
        <v>19</v>
      </c>
      <c r="C22" s="11" t="s">
        <v>20</v>
      </c>
      <c r="D22" s="12">
        <v>1000</v>
      </c>
      <c r="E22" s="12">
        <v>1000</v>
      </c>
      <c r="F22" s="12">
        <v>0</v>
      </c>
      <c r="G22" s="12">
        <v>1000</v>
      </c>
      <c r="H22" s="12">
        <v>0</v>
      </c>
      <c r="I22" s="12">
        <v>0</v>
      </c>
      <c r="J22" s="3">
        <f t="shared" si="0"/>
        <v>1000</v>
      </c>
      <c r="K22" s="3">
        <f t="shared" si="1"/>
        <v>0</v>
      </c>
      <c r="L22" s="3">
        <v>1000</v>
      </c>
    </row>
    <row r="23" spans="1:12" ht="15" customHeight="1" x14ac:dyDescent="0.25">
      <c r="A23" s="10" t="s">
        <v>30</v>
      </c>
      <c r="B23" s="10" t="s">
        <v>21</v>
      </c>
      <c r="C23" s="11" t="s">
        <v>22</v>
      </c>
      <c r="D23" s="12">
        <v>23000</v>
      </c>
      <c r="E23" s="12">
        <v>23000</v>
      </c>
      <c r="F23" s="12">
        <v>10084.02</v>
      </c>
      <c r="G23" s="12">
        <v>12915.98</v>
      </c>
      <c r="H23" s="12">
        <v>43.843565217391301</v>
      </c>
      <c r="I23" s="12">
        <v>0</v>
      </c>
      <c r="J23" s="3">
        <f t="shared" si="0"/>
        <v>23000</v>
      </c>
      <c r="K23" s="3">
        <f t="shared" si="1"/>
        <v>43.843565217391308</v>
      </c>
      <c r="L23" s="3">
        <v>25000</v>
      </c>
    </row>
    <row r="24" spans="1:12" ht="15" customHeight="1" x14ac:dyDescent="0.25">
      <c r="A24" s="10" t="s">
        <v>30</v>
      </c>
      <c r="B24" s="10" t="s">
        <v>27</v>
      </c>
      <c r="C24" s="11" t="s">
        <v>55</v>
      </c>
      <c r="D24" s="12">
        <v>17500</v>
      </c>
      <c r="E24" s="12">
        <v>17500</v>
      </c>
      <c r="F24" s="12">
        <v>3428</v>
      </c>
      <c r="G24" s="12">
        <v>14072</v>
      </c>
      <c r="H24" s="12">
        <v>19.588571428571427</v>
      </c>
      <c r="I24" s="12">
        <v>0</v>
      </c>
      <c r="J24" s="3">
        <f t="shared" si="0"/>
        <v>17500</v>
      </c>
      <c r="K24" s="3">
        <f t="shared" si="1"/>
        <v>19.588571428571427</v>
      </c>
      <c r="L24" s="3">
        <v>22000</v>
      </c>
    </row>
    <row r="25" spans="1:12" ht="15" customHeight="1" x14ac:dyDescent="0.25">
      <c r="A25" s="40" t="s">
        <v>41</v>
      </c>
      <c r="B25" s="41"/>
      <c r="C25" s="41"/>
      <c r="D25" s="13">
        <v>1459500</v>
      </c>
      <c r="E25" s="13">
        <v>1459500</v>
      </c>
      <c r="F25" s="13">
        <v>840184.94</v>
      </c>
      <c r="G25" s="13">
        <v>619315.06000000006</v>
      </c>
      <c r="H25" s="13">
        <v>57.57</v>
      </c>
      <c r="I25" s="13">
        <v>0</v>
      </c>
      <c r="J25" s="5">
        <f t="shared" si="0"/>
        <v>1459500</v>
      </c>
      <c r="K25" s="5">
        <f t="shared" si="1"/>
        <v>57.566628297362108</v>
      </c>
      <c r="L25" s="5">
        <f>SUM(L19:L24)</f>
        <v>1483000</v>
      </c>
    </row>
    <row r="26" spans="1:12" ht="15" customHeight="1" x14ac:dyDescent="0.25">
      <c r="A26" s="10" t="s">
        <v>30</v>
      </c>
      <c r="B26" s="10" t="s">
        <v>44</v>
      </c>
      <c r="C26" s="14" t="s">
        <v>57</v>
      </c>
      <c r="D26" s="12">
        <v>1370000</v>
      </c>
      <c r="E26" s="12">
        <v>1370000</v>
      </c>
      <c r="F26" s="12">
        <v>803986</v>
      </c>
      <c r="G26" s="12">
        <v>566014</v>
      </c>
      <c r="H26" s="12">
        <v>58.685109489051094</v>
      </c>
      <c r="I26" s="3">
        <v>0</v>
      </c>
      <c r="J26" s="3">
        <f t="shared" si="0"/>
        <v>1370000</v>
      </c>
      <c r="K26" s="3">
        <f t="shared" si="1"/>
        <v>58.685109489051094</v>
      </c>
      <c r="L26" s="3">
        <v>1390000</v>
      </c>
    </row>
    <row r="27" spans="1:12" ht="15" customHeight="1" x14ac:dyDescent="0.25">
      <c r="A27" s="10" t="s">
        <v>30</v>
      </c>
      <c r="B27" s="10" t="s">
        <v>44</v>
      </c>
      <c r="C27" s="11" t="s">
        <v>45</v>
      </c>
      <c r="D27" s="12">
        <v>78000</v>
      </c>
      <c r="E27" s="12">
        <v>78000</v>
      </c>
      <c r="F27" s="12">
        <v>64797</v>
      </c>
      <c r="G27" s="12">
        <v>13203</v>
      </c>
      <c r="H27" s="12">
        <f>F27/E27*100</f>
        <v>83.073076923076925</v>
      </c>
      <c r="I27" s="3">
        <v>0</v>
      </c>
      <c r="J27" s="3">
        <f t="shared" si="0"/>
        <v>78000</v>
      </c>
      <c r="K27" s="3">
        <f t="shared" si="1"/>
        <v>83.073076923076925</v>
      </c>
      <c r="L27" s="3">
        <v>85000</v>
      </c>
    </row>
    <row r="28" spans="1:12" ht="15" customHeight="1" x14ac:dyDescent="0.25">
      <c r="A28" s="10" t="s">
        <v>30</v>
      </c>
      <c r="B28" s="10" t="s">
        <v>46</v>
      </c>
      <c r="C28" s="11" t="s">
        <v>47</v>
      </c>
      <c r="D28" s="12">
        <v>5000</v>
      </c>
      <c r="E28" s="12">
        <v>5000</v>
      </c>
      <c r="F28" s="12">
        <v>4740</v>
      </c>
      <c r="G28" s="12">
        <v>260</v>
      </c>
      <c r="H28" s="12">
        <v>94.8</v>
      </c>
      <c r="I28" s="3">
        <v>0</v>
      </c>
      <c r="J28" s="3">
        <f t="shared" si="0"/>
        <v>5000</v>
      </c>
      <c r="K28" s="3">
        <f t="shared" si="1"/>
        <v>94.8</v>
      </c>
      <c r="L28" s="3">
        <v>5000</v>
      </c>
    </row>
    <row r="29" spans="1:12" ht="15" customHeight="1" x14ac:dyDescent="0.25">
      <c r="A29" s="10" t="s">
        <v>30</v>
      </c>
      <c r="B29" s="10" t="s">
        <v>48</v>
      </c>
      <c r="C29" s="11" t="s">
        <v>49</v>
      </c>
      <c r="D29" s="12">
        <v>5000</v>
      </c>
      <c r="E29" s="12">
        <v>5000</v>
      </c>
      <c r="F29" s="12">
        <v>1960</v>
      </c>
      <c r="G29" s="12">
        <v>3040</v>
      </c>
      <c r="H29" s="12">
        <v>39.200000000000003</v>
      </c>
      <c r="I29" s="3">
        <v>0</v>
      </c>
      <c r="J29" s="3">
        <f t="shared" si="0"/>
        <v>5000</v>
      </c>
      <c r="K29" s="3">
        <f t="shared" si="1"/>
        <v>39.200000000000003</v>
      </c>
      <c r="L29" s="3">
        <v>2000</v>
      </c>
    </row>
    <row r="30" spans="1:12" ht="15" customHeight="1" x14ac:dyDescent="0.25">
      <c r="A30" s="10" t="s">
        <v>30</v>
      </c>
      <c r="B30" s="10" t="s">
        <v>50</v>
      </c>
      <c r="C30" s="11" t="s">
        <v>51</v>
      </c>
      <c r="D30" s="12">
        <v>1500</v>
      </c>
      <c r="E30" s="12">
        <v>1500</v>
      </c>
      <c r="F30" s="12">
        <v>683.39</v>
      </c>
      <c r="G30" s="12">
        <v>816.61</v>
      </c>
      <c r="H30" s="12">
        <v>45.559333333333335</v>
      </c>
      <c r="I30" s="3">
        <v>0</v>
      </c>
      <c r="J30" s="3">
        <f t="shared" si="0"/>
        <v>1500</v>
      </c>
      <c r="K30" s="3">
        <f t="shared" si="1"/>
        <v>45.559333333333335</v>
      </c>
      <c r="L30" s="3">
        <v>1000</v>
      </c>
    </row>
    <row r="31" spans="1:12" ht="15" customHeight="1" x14ac:dyDescent="0.25">
      <c r="A31" s="40" t="s">
        <v>54</v>
      </c>
      <c r="B31" s="41"/>
      <c r="C31" s="41"/>
      <c r="D31" s="13">
        <v>1459500</v>
      </c>
      <c r="E31" s="13">
        <v>1459500</v>
      </c>
      <c r="F31" s="13">
        <v>876166.39</v>
      </c>
      <c r="G31" s="13">
        <v>583333.61</v>
      </c>
      <c r="H31" s="13">
        <v>60.03</v>
      </c>
      <c r="I31" s="5">
        <v>0</v>
      </c>
      <c r="J31" s="5">
        <f t="shared" si="0"/>
        <v>1459500</v>
      </c>
      <c r="K31" s="5">
        <f t="shared" si="1"/>
        <v>60.031955464200074</v>
      </c>
      <c r="L31" s="5">
        <f>SUM(L26:L30)</f>
        <v>1483000</v>
      </c>
    </row>
    <row r="32" spans="1:12" ht="15" customHeight="1" x14ac:dyDescent="0.25">
      <c r="A32" s="10" t="s">
        <v>31</v>
      </c>
      <c r="B32" s="10" t="s">
        <v>32</v>
      </c>
      <c r="C32" s="11" t="s">
        <v>33</v>
      </c>
      <c r="D32" s="12">
        <v>0</v>
      </c>
      <c r="E32" s="12">
        <v>199058</v>
      </c>
      <c r="F32" s="12">
        <v>199058</v>
      </c>
      <c r="G32" s="12">
        <v>0</v>
      </c>
      <c r="H32" s="12">
        <v>100</v>
      </c>
      <c r="I32" s="3">
        <v>54544.1</v>
      </c>
      <c r="J32" s="3">
        <f>E32+I32</f>
        <v>253602.1</v>
      </c>
      <c r="K32" s="3">
        <f t="shared" si="1"/>
        <v>78.4922522329271</v>
      </c>
      <c r="L32" s="3">
        <v>0</v>
      </c>
    </row>
    <row r="33" spans="1:12" ht="15" customHeight="1" x14ac:dyDescent="0.25">
      <c r="A33" s="40" t="s">
        <v>41</v>
      </c>
      <c r="B33" s="41"/>
      <c r="C33" s="41"/>
      <c r="D33" s="13">
        <v>0</v>
      </c>
      <c r="E33" s="13">
        <v>199058</v>
      </c>
      <c r="F33" s="13">
        <v>199058</v>
      </c>
      <c r="G33" s="13">
        <v>0</v>
      </c>
      <c r="H33" s="13">
        <v>100</v>
      </c>
      <c r="I33" s="5">
        <v>54544.1</v>
      </c>
      <c r="J33" s="5">
        <f t="shared" si="0"/>
        <v>253602.1</v>
      </c>
      <c r="K33" s="5">
        <f t="shared" si="1"/>
        <v>78.4922522329271</v>
      </c>
      <c r="L33" s="5">
        <v>0</v>
      </c>
    </row>
    <row r="34" spans="1:12" ht="15" customHeight="1" x14ac:dyDescent="0.25">
      <c r="A34" s="10" t="s">
        <v>31</v>
      </c>
      <c r="B34" s="10" t="s">
        <v>48</v>
      </c>
      <c r="C34" s="11" t="s">
        <v>49</v>
      </c>
      <c r="D34" s="12">
        <v>0</v>
      </c>
      <c r="E34" s="12">
        <v>199058</v>
      </c>
      <c r="F34" s="12">
        <v>199058</v>
      </c>
      <c r="G34" s="12">
        <v>0</v>
      </c>
      <c r="H34" s="12">
        <v>100</v>
      </c>
      <c r="I34" s="3">
        <v>54544.1</v>
      </c>
      <c r="J34" s="3">
        <f t="shared" si="0"/>
        <v>253602.1</v>
      </c>
      <c r="K34" s="3">
        <f t="shared" si="1"/>
        <v>78.4922522329271</v>
      </c>
      <c r="L34" s="3">
        <v>0</v>
      </c>
    </row>
    <row r="35" spans="1:12" ht="15" customHeight="1" x14ac:dyDescent="0.25">
      <c r="A35" s="40" t="s">
        <v>54</v>
      </c>
      <c r="B35" s="41"/>
      <c r="C35" s="41"/>
      <c r="D35" s="13">
        <v>0</v>
      </c>
      <c r="E35" s="13">
        <v>199058</v>
      </c>
      <c r="F35" s="13">
        <v>199058</v>
      </c>
      <c r="G35" s="13">
        <v>0</v>
      </c>
      <c r="H35" s="13">
        <v>100</v>
      </c>
      <c r="I35" s="5">
        <v>54544.1</v>
      </c>
      <c r="J35" s="5">
        <f t="shared" si="0"/>
        <v>253602.1</v>
      </c>
      <c r="K35" s="5">
        <f t="shared" si="1"/>
        <v>78.4922522329271</v>
      </c>
      <c r="L35" s="5">
        <v>0</v>
      </c>
    </row>
    <row r="36" spans="1:12" ht="15" customHeight="1" x14ac:dyDescent="0.25">
      <c r="A36" s="10" t="s">
        <v>34</v>
      </c>
      <c r="B36" s="10" t="s">
        <v>11</v>
      </c>
      <c r="C36" s="11" t="s">
        <v>12</v>
      </c>
      <c r="D36" s="12">
        <v>0</v>
      </c>
      <c r="E36" s="12">
        <v>345120.4</v>
      </c>
      <c r="F36" s="12">
        <v>345120.4</v>
      </c>
      <c r="G36" s="12">
        <v>0</v>
      </c>
      <c r="H36" s="12">
        <v>100</v>
      </c>
      <c r="I36" s="3">
        <v>0</v>
      </c>
      <c r="J36" s="3">
        <f t="shared" si="0"/>
        <v>345120.4</v>
      </c>
      <c r="K36" s="3">
        <f t="shared" si="1"/>
        <v>100</v>
      </c>
      <c r="L36" s="3">
        <v>345000</v>
      </c>
    </row>
    <row r="37" spans="1:12" ht="15" customHeight="1" x14ac:dyDescent="0.25">
      <c r="A37" s="10" t="s">
        <v>34</v>
      </c>
      <c r="B37" s="10" t="s">
        <v>21</v>
      </c>
      <c r="C37" s="11" t="s">
        <v>22</v>
      </c>
      <c r="D37" s="12">
        <v>0</v>
      </c>
      <c r="E37" s="12">
        <v>94879.6</v>
      </c>
      <c r="F37" s="12">
        <v>0</v>
      </c>
      <c r="G37" s="12">
        <v>94879.6</v>
      </c>
      <c r="H37" s="12">
        <v>0</v>
      </c>
      <c r="I37" s="3">
        <v>0</v>
      </c>
      <c r="J37" s="3">
        <f t="shared" si="0"/>
        <v>94879.6</v>
      </c>
      <c r="K37" s="3">
        <f t="shared" si="1"/>
        <v>0</v>
      </c>
      <c r="L37" s="3">
        <v>130000</v>
      </c>
    </row>
    <row r="38" spans="1:12" ht="15" customHeight="1" x14ac:dyDescent="0.25">
      <c r="A38" s="40" t="s">
        <v>41</v>
      </c>
      <c r="B38" s="41"/>
      <c r="C38" s="41"/>
      <c r="D38" s="13">
        <v>0</v>
      </c>
      <c r="E38" s="13">
        <v>440000</v>
      </c>
      <c r="F38" s="13">
        <v>345120.4</v>
      </c>
      <c r="G38" s="13">
        <v>94879.6</v>
      </c>
      <c r="H38" s="13">
        <v>78.44</v>
      </c>
      <c r="I38" s="5">
        <v>0</v>
      </c>
      <c r="J38" s="5">
        <f t="shared" si="0"/>
        <v>440000</v>
      </c>
      <c r="K38" s="5">
        <f t="shared" si="1"/>
        <v>78.436454545454552</v>
      </c>
      <c r="L38" s="5">
        <f>SUM(L36:L37)</f>
        <v>475000</v>
      </c>
    </row>
    <row r="39" spans="1:12" ht="15" customHeight="1" x14ac:dyDescent="0.25">
      <c r="A39" s="10" t="s">
        <v>34</v>
      </c>
      <c r="B39" s="10" t="s">
        <v>42</v>
      </c>
      <c r="C39" s="11" t="s">
        <v>43</v>
      </c>
      <c r="D39" s="12">
        <v>0</v>
      </c>
      <c r="E39" s="12">
        <v>440000</v>
      </c>
      <c r="F39" s="12">
        <v>345120.4</v>
      </c>
      <c r="G39" s="12">
        <v>94879.6</v>
      </c>
      <c r="H39" s="12">
        <v>78.436454545454552</v>
      </c>
      <c r="I39" s="3">
        <v>0</v>
      </c>
      <c r="J39" s="3">
        <f t="shared" si="0"/>
        <v>440000</v>
      </c>
      <c r="K39" s="3">
        <f t="shared" si="1"/>
        <v>78.436454545454552</v>
      </c>
      <c r="L39" s="3">
        <v>475000</v>
      </c>
    </row>
    <row r="40" spans="1:12" ht="15" customHeight="1" x14ac:dyDescent="0.25">
      <c r="A40" s="40" t="s">
        <v>54</v>
      </c>
      <c r="B40" s="41"/>
      <c r="C40" s="41"/>
      <c r="D40" s="13">
        <v>0</v>
      </c>
      <c r="E40" s="13">
        <v>440000</v>
      </c>
      <c r="F40" s="13">
        <v>345120.4</v>
      </c>
      <c r="G40" s="13">
        <v>94879.6</v>
      </c>
      <c r="H40" s="13">
        <v>78.44</v>
      </c>
      <c r="I40" s="5">
        <v>0</v>
      </c>
      <c r="J40" s="5">
        <f t="shared" si="0"/>
        <v>440000</v>
      </c>
      <c r="K40" s="5">
        <f t="shared" si="1"/>
        <v>78.436454545454552</v>
      </c>
      <c r="L40" s="5">
        <f>SUM(L39)</f>
        <v>475000</v>
      </c>
    </row>
    <row r="41" spans="1:12" ht="15" customHeight="1" x14ac:dyDescent="0.25">
      <c r="A41" s="10" t="s">
        <v>35</v>
      </c>
      <c r="B41" s="10" t="s">
        <v>11</v>
      </c>
      <c r="C41" s="11" t="s">
        <v>12</v>
      </c>
      <c r="D41" s="12">
        <v>0</v>
      </c>
      <c r="E41" s="12">
        <v>22188</v>
      </c>
      <c r="F41" s="12">
        <v>5411.2</v>
      </c>
      <c r="G41" s="12">
        <v>16776.8</v>
      </c>
      <c r="H41" s="12">
        <v>24.387957454479899</v>
      </c>
      <c r="I41" s="3">
        <v>0</v>
      </c>
      <c r="J41" s="3">
        <f t="shared" si="0"/>
        <v>22188</v>
      </c>
      <c r="K41" s="3">
        <f t="shared" si="1"/>
        <v>24.387957454479896</v>
      </c>
      <c r="L41" s="3">
        <v>16776.8</v>
      </c>
    </row>
    <row r="42" spans="1:12" ht="15" customHeight="1" x14ac:dyDescent="0.25">
      <c r="A42" s="10" t="s">
        <v>35</v>
      </c>
      <c r="B42" s="10" t="s">
        <v>21</v>
      </c>
      <c r="C42" s="11" t="s">
        <v>22</v>
      </c>
      <c r="D42" s="12">
        <v>37010</v>
      </c>
      <c r="E42" s="12">
        <v>77851</v>
      </c>
      <c r="F42" s="12">
        <v>40891</v>
      </c>
      <c r="G42" s="12">
        <v>36960</v>
      </c>
      <c r="H42" s="12">
        <v>52.52469460893245</v>
      </c>
      <c r="I42" s="3">
        <v>0</v>
      </c>
      <c r="J42" s="3">
        <f t="shared" si="0"/>
        <v>77851</v>
      </c>
      <c r="K42" s="3">
        <f t="shared" si="1"/>
        <v>52.524694608932442</v>
      </c>
      <c r="L42" s="3">
        <v>36960</v>
      </c>
    </row>
    <row r="43" spans="1:12" ht="15" customHeight="1" x14ac:dyDescent="0.25">
      <c r="A43" s="10" t="s">
        <v>35</v>
      </c>
      <c r="B43" s="10" t="s">
        <v>23</v>
      </c>
      <c r="C43" s="11" t="s">
        <v>24</v>
      </c>
      <c r="D43" s="12">
        <v>10000</v>
      </c>
      <c r="E43" s="12">
        <v>543392</v>
      </c>
      <c r="F43" s="12">
        <v>110339</v>
      </c>
      <c r="G43" s="12">
        <v>433053</v>
      </c>
      <c r="H43" s="12">
        <v>20.305598904658147</v>
      </c>
      <c r="I43" s="3">
        <v>0</v>
      </c>
      <c r="J43" s="3">
        <f t="shared" si="0"/>
        <v>543392</v>
      </c>
      <c r="K43" s="3">
        <f t="shared" si="1"/>
        <v>20.305598904658147</v>
      </c>
      <c r="L43" s="3">
        <v>430000</v>
      </c>
    </row>
    <row r="44" spans="1:12" ht="15" customHeight="1" x14ac:dyDescent="0.25">
      <c r="A44" s="10" t="s">
        <v>35</v>
      </c>
      <c r="B44" s="10" t="s">
        <v>36</v>
      </c>
      <c r="C44" s="11" t="s">
        <v>37</v>
      </c>
      <c r="D44" s="12">
        <v>10000</v>
      </c>
      <c r="E44" s="12">
        <v>150537</v>
      </c>
      <c r="F44" s="12">
        <v>20246</v>
      </c>
      <c r="G44" s="12">
        <v>130291</v>
      </c>
      <c r="H44" s="12">
        <v>13.449185250137839</v>
      </c>
      <c r="I44" s="3">
        <v>0</v>
      </c>
      <c r="J44" s="3">
        <f t="shared" si="0"/>
        <v>150537</v>
      </c>
      <c r="K44" s="3">
        <f t="shared" si="1"/>
        <v>13.449185250137841</v>
      </c>
      <c r="L44" s="3">
        <v>128678</v>
      </c>
    </row>
    <row r="45" spans="1:12" ht="15" customHeight="1" x14ac:dyDescent="0.25">
      <c r="A45" s="10" t="s">
        <v>35</v>
      </c>
      <c r="B45" s="10" t="s">
        <v>32</v>
      </c>
      <c r="C45" s="11" t="s">
        <v>33</v>
      </c>
      <c r="D45" s="12">
        <v>1300</v>
      </c>
      <c r="E45" s="12">
        <v>8907</v>
      </c>
      <c r="F45" s="12">
        <v>4190</v>
      </c>
      <c r="G45" s="12">
        <v>4717</v>
      </c>
      <c r="H45" s="12">
        <v>47.041652632760751</v>
      </c>
      <c r="I45" s="3">
        <v>0</v>
      </c>
      <c r="J45" s="3">
        <f t="shared" si="0"/>
        <v>8907</v>
      </c>
      <c r="K45" s="3">
        <f t="shared" si="1"/>
        <v>47.041652632760751</v>
      </c>
      <c r="L45" s="3">
        <v>0</v>
      </c>
    </row>
    <row r="46" spans="1:12" ht="15" customHeight="1" x14ac:dyDescent="0.25">
      <c r="A46" s="10" t="s">
        <v>35</v>
      </c>
      <c r="B46" s="10" t="s">
        <v>27</v>
      </c>
      <c r="C46" s="11" t="s">
        <v>55</v>
      </c>
      <c r="D46" s="12">
        <v>0</v>
      </c>
      <c r="E46" s="12">
        <v>527631</v>
      </c>
      <c r="F46" s="12">
        <v>140044.38</v>
      </c>
      <c r="G46" s="12">
        <v>387586.62</v>
      </c>
      <c r="H46" s="12">
        <v>26.542106130989271</v>
      </c>
      <c r="I46" s="3">
        <v>0</v>
      </c>
      <c r="J46" s="3">
        <f t="shared" si="0"/>
        <v>527631</v>
      </c>
      <c r="K46" s="3">
        <f t="shared" si="1"/>
        <v>26.542106130989275</v>
      </c>
      <c r="L46" s="3">
        <v>387585.2</v>
      </c>
    </row>
    <row r="47" spans="1:12" ht="15" customHeight="1" x14ac:dyDescent="0.25">
      <c r="A47" s="40" t="s">
        <v>41</v>
      </c>
      <c r="B47" s="41"/>
      <c r="C47" s="41"/>
      <c r="D47" s="13">
        <v>58310</v>
      </c>
      <c r="E47" s="13">
        <v>1330506</v>
      </c>
      <c r="F47" s="13">
        <v>321121.58</v>
      </c>
      <c r="G47" s="13">
        <v>1009384.42</v>
      </c>
      <c r="H47" s="13">
        <v>24.14</v>
      </c>
      <c r="I47" s="5">
        <v>0</v>
      </c>
      <c r="J47" s="5">
        <f t="shared" si="0"/>
        <v>1330506</v>
      </c>
      <c r="K47" s="5">
        <f t="shared" si="1"/>
        <v>24.135297398132742</v>
      </c>
      <c r="L47" s="5">
        <f>SUM(L41:L46)</f>
        <v>1000000</v>
      </c>
    </row>
    <row r="48" spans="1:12" ht="15" customHeight="1" x14ac:dyDescent="0.25">
      <c r="A48" s="10" t="s">
        <v>35</v>
      </c>
      <c r="B48" s="10" t="s">
        <v>42</v>
      </c>
      <c r="C48" s="11" t="s">
        <v>43</v>
      </c>
      <c r="D48" s="12">
        <v>58310</v>
      </c>
      <c r="E48" s="12">
        <v>1330506</v>
      </c>
      <c r="F48" s="12">
        <v>48327</v>
      </c>
      <c r="G48" s="12">
        <v>1282179</v>
      </c>
      <c r="H48" s="12">
        <v>3.6322271376453772</v>
      </c>
      <c r="I48" s="3">
        <v>0</v>
      </c>
      <c r="J48" s="3">
        <f t="shared" si="0"/>
        <v>1330506</v>
      </c>
      <c r="K48" s="3">
        <f t="shared" si="1"/>
        <v>3.6322271376453767</v>
      </c>
      <c r="L48" s="3">
        <v>1000000</v>
      </c>
    </row>
    <row r="49" spans="1:12" ht="15" customHeight="1" x14ac:dyDescent="0.25">
      <c r="A49" s="40" t="s">
        <v>54</v>
      </c>
      <c r="B49" s="41"/>
      <c r="C49" s="41"/>
      <c r="D49" s="13">
        <v>58310</v>
      </c>
      <c r="E49" s="13">
        <v>1330506</v>
      </c>
      <c r="F49" s="13">
        <v>48327</v>
      </c>
      <c r="G49" s="13">
        <v>1282179</v>
      </c>
      <c r="H49" s="13">
        <v>3.63</v>
      </c>
      <c r="I49" s="5">
        <v>0</v>
      </c>
      <c r="J49" s="5">
        <f t="shared" si="0"/>
        <v>1330506</v>
      </c>
      <c r="K49" s="5">
        <f t="shared" si="1"/>
        <v>3.6322271376453767</v>
      </c>
      <c r="L49" s="5">
        <v>1000000</v>
      </c>
    </row>
    <row r="50" spans="1:12" ht="15" customHeight="1" x14ac:dyDescent="0.25">
      <c r="A50" s="10" t="s">
        <v>38</v>
      </c>
      <c r="B50" s="10" t="s">
        <v>11</v>
      </c>
      <c r="C50" s="11" t="s">
        <v>12</v>
      </c>
      <c r="D50" s="12">
        <v>120000</v>
      </c>
      <c r="E50" s="12">
        <v>161855.10999999999</v>
      </c>
      <c r="F50" s="12">
        <v>74277.22</v>
      </c>
      <c r="G50" s="12">
        <v>87577.89</v>
      </c>
      <c r="H50" s="12">
        <v>45.89118008075247</v>
      </c>
      <c r="I50" s="3">
        <v>-7831</v>
      </c>
      <c r="J50" s="3">
        <f t="shared" si="0"/>
        <v>154024.10999999999</v>
      </c>
      <c r="K50" s="3">
        <f t="shared" si="1"/>
        <v>48.224411100314107</v>
      </c>
      <c r="L50" s="3">
        <v>115000</v>
      </c>
    </row>
    <row r="51" spans="1:12" ht="15" customHeight="1" x14ac:dyDescent="0.25">
      <c r="A51" s="10" t="s">
        <v>38</v>
      </c>
      <c r="B51" s="10" t="s">
        <v>17</v>
      </c>
      <c r="C51" s="11" t="s">
        <v>18</v>
      </c>
      <c r="D51" s="12">
        <v>20000</v>
      </c>
      <c r="E51" s="12">
        <v>20000</v>
      </c>
      <c r="F51" s="12">
        <v>0</v>
      </c>
      <c r="G51" s="12">
        <v>20000</v>
      </c>
      <c r="H51" s="12">
        <v>0</v>
      </c>
      <c r="I51" s="3">
        <v>-20000</v>
      </c>
      <c r="J51" s="3">
        <f t="shared" si="0"/>
        <v>0</v>
      </c>
      <c r="K51" s="3">
        <f>E51+I51</f>
        <v>0</v>
      </c>
      <c r="L51" s="3">
        <v>15000</v>
      </c>
    </row>
    <row r="52" spans="1:12" ht="15" customHeight="1" x14ac:dyDescent="0.25">
      <c r="A52" s="10" t="s">
        <v>38</v>
      </c>
      <c r="B52" s="10" t="s">
        <v>21</v>
      </c>
      <c r="C52" s="11" t="s">
        <v>22</v>
      </c>
      <c r="D52" s="12">
        <v>70000</v>
      </c>
      <c r="E52" s="12">
        <v>65623</v>
      </c>
      <c r="F52" s="12">
        <v>4260</v>
      </c>
      <c r="G52" s="12">
        <v>61363</v>
      </c>
      <c r="H52" s="12">
        <v>6.4916264114715876</v>
      </c>
      <c r="I52" s="3">
        <v>-60000</v>
      </c>
      <c r="J52" s="3">
        <f t="shared" si="0"/>
        <v>5623</v>
      </c>
      <c r="K52" s="3">
        <f t="shared" si="1"/>
        <v>75.760270318335415</v>
      </c>
      <c r="L52" s="3">
        <v>70000</v>
      </c>
    </row>
    <row r="53" spans="1:12" ht="15" customHeight="1" x14ac:dyDescent="0.25">
      <c r="A53" s="10" t="s">
        <v>38</v>
      </c>
      <c r="B53" s="10" t="s">
        <v>23</v>
      </c>
      <c r="C53" s="11" t="s">
        <v>24</v>
      </c>
      <c r="D53" s="12">
        <v>15500000</v>
      </c>
      <c r="E53" s="12">
        <v>18983073</v>
      </c>
      <c r="F53" s="12">
        <v>16567274</v>
      </c>
      <c r="G53" s="12">
        <v>2415799</v>
      </c>
      <c r="H53" s="12">
        <v>87.273930833011079</v>
      </c>
      <c r="I53" s="3">
        <v>-297908</v>
      </c>
      <c r="J53" s="3">
        <f t="shared" si="0"/>
        <v>18685165</v>
      </c>
      <c r="K53" s="3">
        <f t="shared" si="1"/>
        <v>88.66538775547339</v>
      </c>
      <c r="L53" s="3">
        <v>17500000</v>
      </c>
    </row>
    <row r="54" spans="1:12" ht="15" customHeight="1" x14ac:dyDescent="0.25">
      <c r="A54" s="10" t="s">
        <v>38</v>
      </c>
      <c r="B54" s="10" t="s">
        <v>36</v>
      </c>
      <c r="C54" s="11" t="s">
        <v>37</v>
      </c>
      <c r="D54" s="12">
        <v>5239000</v>
      </c>
      <c r="E54" s="12">
        <v>6323971</v>
      </c>
      <c r="F54" s="12">
        <v>5489323</v>
      </c>
      <c r="G54" s="12">
        <v>834648</v>
      </c>
      <c r="H54" s="12">
        <v>86.80183701032152</v>
      </c>
      <c r="I54" s="3">
        <v>-66613</v>
      </c>
      <c r="J54" s="3">
        <f t="shared" si="0"/>
        <v>6257358</v>
      </c>
      <c r="K54" s="3">
        <f t="shared" si="1"/>
        <v>87.72589006414529</v>
      </c>
      <c r="L54" s="3">
        <v>5830500</v>
      </c>
    </row>
    <row r="55" spans="1:12" ht="15" customHeight="1" x14ac:dyDescent="0.25">
      <c r="A55" s="10" t="s">
        <v>38</v>
      </c>
      <c r="B55" s="10" t="s">
        <v>39</v>
      </c>
      <c r="C55" s="11" t="s">
        <v>40</v>
      </c>
      <c r="D55" s="12">
        <v>92000</v>
      </c>
      <c r="E55" s="12">
        <v>103877</v>
      </c>
      <c r="F55" s="12">
        <v>103877</v>
      </c>
      <c r="G55" s="12">
        <v>0</v>
      </c>
      <c r="H55" s="12">
        <v>100</v>
      </c>
      <c r="I55" s="3">
        <v>0</v>
      </c>
      <c r="J55" s="3">
        <f t="shared" si="0"/>
        <v>103877</v>
      </c>
      <c r="K55" s="3">
        <f t="shared" si="1"/>
        <v>100</v>
      </c>
      <c r="L55" s="3">
        <v>100000</v>
      </c>
    </row>
    <row r="56" spans="1:12" ht="15" customHeight="1" x14ac:dyDescent="0.25">
      <c r="A56" s="10" t="s">
        <v>38</v>
      </c>
      <c r="B56" s="10" t="s">
        <v>32</v>
      </c>
      <c r="C56" s="11" t="s">
        <v>33</v>
      </c>
      <c r="D56" s="12">
        <v>424000</v>
      </c>
      <c r="E56" s="12">
        <v>500881</v>
      </c>
      <c r="F56" s="12">
        <v>398682</v>
      </c>
      <c r="G56" s="12">
        <v>102199</v>
      </c>
      <c r="H56" s="12">
        <v>79.596151580914423</v>
      </c>
      <c r="I56" s="3">
        <v>8422</v>
      </c>
      <c r="J56" s="3">
        <f t="shared" si="0"/>
        <v>509303</v>
      </c>
      <c r="K56" s="3">
        <f t="shared" si="1"/>
        <v>78.279923738913766</v>
      </c>
      <c r="L56" s="3">
        <v>483000</v>
      </c>
    </row>
    <row r="57" spans="1:12" ht="15" customHeight="1" x14ac:dyDescent="0.25">
      <c r="A57" s="10" t="s">
        <v>38</v>
      </c>
      <c r="B57" s="10" t="s">
        <v>27</v>
      </c>
      <c r="C57" s="11" t="s">
        <v>55</v>
      </c>
      <c r="D57" s="12">
        <v>37000</v>
      </c>
      <c r="E57" s="12">
        <v>100441.89</v>
      </c>
      <c r="F57" s="12">
        <v>100441.89</v>
      </c>
      <c r="G57" s="12">
        <v>0</v>
      </c>
      <c r="H57" s="12">
        <v>100</v>
      </c>
      <c r="I57" s="3">
        <v>0</v>
      </c>
      <c r="J57" s="3">
        <f t="shared" si="0"/>
        <v>100441.89</v>
      </c>
      <c r="K57" s="3">
        <f t="shared" si="1"/>
        <v>100</v>
      </c>
      <c r="L57" s="3">
        <v>25000</v>
      </c>
    </row>
    <row r="58" spans="1:12" ht="15" customHeight="1" x14ac:dyDescent="0.25">
      <c r="A58" s="40" t="s">
        <v>41</v>
      </c>
      <c r="B58" s="41"/>
      <c r="C58" s="41"/>
      <c r="D58" s="13">
        <v>21502000</v>
      </c>
      <c r="E58" s="13">
        <v>26259722</v>
      </c>
      <c r="F58" s="13">
        <v>22738135.109999999</v>
      </c>
      <c r="G58" s="13">
        <v>3521586.89</v>
      </c>
      <c r="H58" s="13">
        <v>86.59</v>
      </c>
      <c r="I58" s="5">
        <f>SUM(I50:I57)</f>
        <v>-443930</v>
      </c>
      <c r="J58" s="5">
        <f t="shared" si="0"/>
        <v>25815792</v>
      </c>
      <c r="K58" s="5">
        <f t="shared" si="1"/>
        <v>88.078394457160172</v>
      </c>
      <c r="L58" s="5">
        <f>SUM(L50:L57)</f>
        <v>24138500</v>
      </c>
    </row>
    <row r="59" spans="1:12" ht="15" customHeight="1" x14ac:dyDescent="0.25">
      <c r="A59" s="10" t="s">
        <v>38</v>
      </c>
      <c r="B59" s="10" t="s">
        <v>42</v>
      </c>
      <c r="C59" s="11" t="s">
        <v>43</v>
      </c>
      <c r="D59" s="12">
        <v>21502000</v>
      </c>
      <c r="E59" s="12">
        <v>26259722</v>
      </c>
      <c r="F59" s="12">
        <v>22685637.579999998</v>
      </c>
      <c r="G59" s="12">
        <v>3574084.42</v>
      </c>
      <c r="H59" s="12">
        <v>86.389481122458193</v>
      </c>
      <c r="I59" s="3">
        <v>-443930</v>
      </c>
      <c r="J59" s="3">
        <f t="shared" si="0"/>
        <v>25815792</v>
      </c>
      <c r="K59" s="3">
        <f t="shared" si="1"/>
        <v>87.87504013047517</v>
      </c>
      <c r="L59" s="3">
        <v>24138500</v>
      </c>
    </row>
    <row r="60" spans="1:12" ht="15" customHeight="1" x14ac:dyDescent="0.25">
      <c r="A60" s="40" t="s">
        <v>54</v>
      </c>
      <c r="B60" s="41"/>
      <c r="C60" s="41"/>
      <c r="D60" s="13">
        <v>21502000</v>
      </c>
      <c r="E60" s="13">
        <v>26259722</v>
      </c>
      <c r="F60" s="13">
        <v>22685637.579999998</v>
      </c>
      <c r="G60" s="13">
        <v>3574084.42</v>
      </c>
      <c r="H60" s="13">
        <v>86.39</v>
      </c>
      <c r="I60" s="5">
        <v>-443930</v>
      </c>
      <c r="J60" s="5">
        <f t="shared" si="0"/>
        <v>25815792</v>
      </c>
      <c r="K60" s="5">
        <f t="shared" si="1"/>
        <v>87.87504013047517</v>
      </c>
      <c r="L60" s="5">
        <v>24138500</v>
      </c>
    </row>
    <row r="61" spans="1:12" ht="15" customHeight="1" x14ac:dyDescent="0.25">
      <c r="A61" s="42" t="s">
        <v>53</v>
      </c>
      <c r="B61" s="43"/>
      <c r="C61" s="43"/>
      <c r="D61" s="15">
        <v>35724</v>
      </c>
      <c r="E61" s="15">
        <v>35724</v>
      </c>
      <c r="F61" s="15">
        <v>32747</v>
      </c>
      <c r="G61" s="15">
        <v>2977</v>
      </c>
      <c r="H61" s="15">
        <v>91.67</v>
      </c>
      <c r="I61" s="3">
        <v>0</v>
      </c>
      <c r="J61" s="3">
        <f t="shared" si="0"/>
        <v>35724</v>
      </c>
      <c r="K61" s="3">
        <f t="shared" si="1"/>
        <v>91.666666666666657</v>
      </c>
      <c r="L61" s="3">
        <v>35724</v>
      </c>
    </row>
    <row r="62" spans="1:12" ht="15" customHeight="1" x14ac:dyDescent="0.25">
      <c r="A62" s="10" t="s">
        <v>52</v>
      </c>
      <c r="B62" s="10" t="s">
        <v>42</v>
      </c>
      <c r="C62" s="11" t="s">
        <v>43</v>
      </c>
      <c r="D62" s="12">
        <v>35724</v>
      </c>
      <c r="E62" s="12">
        <v>35724</v>
      </c>
      <c r="F62" s="12">
        <v>32747</v>
      </c>
      <c r="G62" s="12">
        <v>2977</v>
      </c>
      <c r="H62" s="12">
        <v>91.666666666666671</v>
      </c>
      <c r="I62" s="3">
        <v>0</v>
      </c>
      <c r="J62" s="3">
        <f t="shared" si="0"/>
        <v>35724</v>
      </c>
      <c r="K62" s="3">
        <f t="shared" si="1"/>
        <v>91.666666666666657</v>
      </c>
      <c r="L62" s="3">
        <v>35724</v>
      </c>
    </row>
    <row r="63" spans="1:12" ht="15" customHeight="1" x14ac:dyDescent="0.25">
      <c r="A63" s="40" t="s">
        <v>62</v>
      </c>
      <c r="B63" s="41"/>
      <c r="C63" s="41"/>
      <c r="D63" s="13">
        <v>25312810</v>
      </c>
      <c r="E63" s="13">
        <v>31981786</v>
      </c>
      <c r="F63" s="13">
        <v>26121766.550000001</v>
      </c>
      <c r="G63" s="13">
        <v>5860019.4500000002</v>
      </c>
      <c r="H63" s="13">
        <v>81.680000000000007</v>
      </c>
      <c r="I63" s="5">
        <f>I16+I25+I33+I38+I47+I58</f>
        <v>-389385.9</v>
      </c>
      <c r="J63" s="5">
        <f t="shared" ref="J63:L63" si="2">J16+J25+J33+J38+J47+J58</f>
        <v>31592400.100000001</v>
      </c>
      <c r="K63" s="5">
        <f>F63/J63*100</f>
        <v>82.683703888645042</v>
      </c>
      <c r="L63" s="5">
        <f t="shared" si="2"/>
        <v>29349500</v>
      </c>
    </row>
    <row r="64" spans="1:12" ht="15" customHeight="1" x14ac:dyDescent="0.25">
      <c r="A64" s="40" t="s">
        <v>63</v>
      </c>
      <c r="B64" s="41"/>
      <c r="C64" s="41"/>
      <c r="D64" s="13">
        <v>25348534</v>
      </c>
      <c r="E64" s="13">
        <v>32017510</v>
      </c>
      <c r="F64" s="13">
        <v>26480056.370000001</v>
      </c>
      <c r="G64" s="13">
        <v>5537453.6299999999</v>
      </c>
      <c r="H64" s="13">
        <v>82.7</v>
      </c>
      <c r="I64" s="5">
        <f>I18+I31+I35+I40+I49+I60+I62</f>
        <v>-389385.9</v>
      </c>
      <c r="J64" s="5">
        <f t="shared" ref="J64:L64" si="3">J18+J31+J35+J40+J49+J60+J62</f>
        <v>31628124.100000001</v>
      </c>
      <c r="K64" s="5">
        <f>F64/J64*100</f>
        <v>83.723132887290021</v>
      </c>
      <c r="L64" s="5">
        <f t="shared" si="3"/>
        <v>29385224</v>
      </c>
    </row>
    <row r="65" spans="1:12" ht="15" customHeight="1" x14ac:dyDescent="0.25">
      <c r="A65" s="16" t="s">
        <v>10</v>
      </c>
      <c r="B65" s="16" t="s">
        <v>11</v>
      </c>
      <c r="C65" s="17" t="s">
        <v>12</v>
      </c>
      <c r="D65" s="18">
        <v>85000</v>
      </c>
      <c r="E65" s="18">
        <v>85000</v>
      </c>
      <c r="F65" s="18">
        <v>72785.45</v>
      </c>
      <c r="G65" s="18">
        <v>12214.55</v>
      </c>
      <c r="H65" s="18">
        <v>85.629941176470595</v>
      </c>
      <c r="I65" s="6">
        <v>0</v>
      </c>
      <c r="J65" s="6">
        <f t="shared" si="0"/>
        <v>85000</v>
      </c>
      <c r="K65" s="6">
        <f t="shared" si="1"/>
        <v>85.629941176470581</v>
      </c>
      <c r="L65" s="6">
        <v>85000</v>
      </c>
    </row>
    <row r="66" spans="1:12" ht="15" customHeight="1" x14ac:dyDescent="0.25">
      <c r="A66" s="16" t="s">
        <v>10</v>
      </c>
      <c r="B66" s="16" t="s">
        <v>13</v>
      </c>
      <c r="C66" s="17" t="s">
        <v>14</v>
      </c>
      <c r="D66" s="18">
        <v>190000</v>
      </c>
      <c r="E66" s="18">
        <v>190000</v>
      </c>
      <c r="F66" s="18">
        <v>104759.75</v>
      </c>
      <c r="G66" s="18">
        <v>85240.25</v>
      </c>
      <c r="H66" s="18">
        <v>55.136710526315788</v>
      </c>
      <c r="I66" s="6">
        <v>0</v>
      </c>
      <c r="J66" s="6">
        <f t="shared" si="0"/>
        <v>190000</v>
      </c>
      <c r="K66" s="6">
        <f t="shared" si="1"/>
        <v>55.136710526315788</v>
      </c>
      <c r="L66" s="6">
        <v>208000</v>
      </c>
    </row>
    <row r="67" spans="1:12" ht="15" customHeight="1" x14ac:dyDescent="0.25">
      <c r="A67" s="16" t="s">
        <v>10</v>
      </c>
      <c r="B67" s="16" t="s">
        <v>15</v>
      </c>
      <c r="C67" s="17" t="s">
        <v>16</v>
      </c>
      <c r="D67" s="18">
        <v>40000</v>
      </c>
      <c r="E67" s="18">
        <v>51561.16</v>
      </c>
      <c r="F67" s="18">
        <v>50365.760000000002</v>
      </c>
      <c r="G67" s="18">
        <v>1195.4000000000001</v>
      </c>
      <c r="H67" s="18">
        <v>97.681588234244529</v>
      </c>
      <c r="I67" s="6">
        <v>0</v>
      </c>
      <c r="J67" s="6">
        <f t="shared" si="0"/>
        <v>51561.16</v>
      </c>
      <c r="K67" s="6">
        <f t="shared" si="1"/>
        <v>97.681588234244529</v>
      </c>
      <c r="L67" s="6">
        <v>60000</v>
      </c>
    </row>
    <row r="68" spans="1:12" x14ac:dyDescent="0.25">
      <c r="A68" s="16" t="s">
        <v>10</v>
      </c>
      <c r="B68" s="16" t="s">
        <v>17</v>
      </c>
      <c r="C68" s="17" t="s">
        <v>18</v>
      </c>
      <c r="D68" s="18">
        <v>2000</v>
      </c>
      <c r="E68" s="18">
        <v>0</v>
      </c>
      <c r="F68" s="18">
        <v>0</v>
      </c>
      <c r="G68" s="18">
        <v>0</v>
      </c>
      <c r="H68" s="18">
        <v>0</v>
      </c>
      <c r="I68" s="6">
        <v>0</v>
      </c>
      <c r="J68" s="6">
        <f t="shared" si="0"/>
        <v>0</v>
      </c>
      <c r="K68" s="6">
        <v>0</v>
      </c>
      <c r="L68" s="6">
        <v>1000</v>
      </c>
    </row>
    <row r="69" spans="1:12" x14ac:dyDescent="0.25">
      <c r="A69" s="16" t="s">
        <v>10</v>
      </c>
      <c r="B69" s="16" t="s">
        <v>19</v>
      </c>
      <c r="C69" s="17" t="s">
        <v>20</v>
      </c>
      <c r="D69" s="18">
        <v>2000</v>
      </c>
      <c r="E69" s="18">
        <v>540.4</v>
      </c>
      <c r="F69" s="18">
        <v>102</v>
      </c>
      <c r="G69" s="18">
        <v>438.4</v>
      </c>
      <c r="H69" s="18">
        <v>18.874907475943747</v>
      </c>
      <c r="I69" s="6">
        <v>0</v>
      </c>
      <c r="J69" s="6">
        <f t="shared" si="0"/>
        <v>540.4</v>
      </c>
      <c r="K69" s="6">
        <f>F69/J69*100</f>
        <v>18.874907475943747</v>
      </c>
      <c r="L69" s="6">
        <v>2000</v>
      </c>
    </row>
    <row r="70" spans="1:12" x14ac:dyDescent="0.25">
      <c r="A70" s="16" t="s">
        <v>10</v>
      </c>
      <c r="B70" s="16" t="s">
        <v>21</v>
      </c>
      <c r="C70" s="17" t="s">
        <v>22</v>
      </c>
      <c r="D70" s="18">
        <v>74000</v>
      </c>
      <c r="E70" s="18">
        <v>74611</v>
      </c>
      <c r="F70" s="18">
        <v>49313.81</v>
      </c>
      <c r="G70" s="18">
        <v>25297.19</v>
      </c>
      <c r="H70" s="18">
        <v>66.094557102840071</v>
      </c>
      <c r="I70" s="6">
        <v>0</v>
      </c>
      <c r="J70" s="6">
        <f t="shared" si="0"/>
        <v>74611</v>
      </c>
      <c r="K70" s="6">
        <f t="shared" si="1"/>
        <v>66.094557102840056</v>
      </c>
      <c r="L70" s="6">
        <v>75000</v>
      </c>
    </row>
    <row r="71" spans="1:12" x14ac:dyDescent="0.25">
      <c r="A71" s="16" t="s">
        <v>10</v>
      </c>
      <c r="B71" s="16" t="s">
        <v>27</v>
      </c>
      <c r="C71" s="17" t="s">
        <v>55</v>
      </c>
      <c r="D71" s="18">
        <v>63861</v>
      </c>
      <c r="E71" s="18">
        <v>55148.44</v>
      </c>
      <c r="F71" s="18">
        <v>54131.53</v>
      </c>
      <c r="G71" s="18">
        <v>1016.91</v>
      </c>
      <c r="H71" s="18">
        <v>98.156049382357864</v>
      </c>
      <c r="I71" s="6">
        <v>0</v>
      </c>
      <c r="J71" s="6">
        <f t="shared" ref="J71:J129" si="4">E71+I71</f>
        <v>55148.44</v>
      </c>
      <c r="K71" s="6">
        <f t="shared" ref="K71:K129" si="5">F71/J71*100</f>
        <v>98.156049382357864</v>
      </c>
      <c r="L71" s="6">
        <v>40861</v>
      </c>
    </row>
    <row r="72" spans="1:12" x14ac:dyDescent="0.25">
      <c r="A72" s="16" t="s">
        <v>10</v>
      </c>
      <c r="B72" s="16" t="s">
        <v>28</v>
      </c>
      <c r="C72" s="17" t="s">
        <v>29</v>
      </c>
      <c r="D72" s="18">
        <v>3139</v>
      </c>
      <c r="E72" s="18">
        <v>3139</v>
      </c>
      <c r="F72" s="18">
        <v>3139</v>
      </c>
      <c r="G72" s="18">
        <v>0</v>
      </c>
      <c r="H72" s="18">
        <v>100</v>
      </c>
      <c r="I72" s="6">
        <v>0</v>
      </c>
      <c r="J72" s="6">
        <f t="shared" si="4"/>
        <v>3139</v>
      </c>
      <c r="K72" s="6">
        <f t="shared" si="5"/>
        <v>100</v>
      </c>
      <c r="L72" s="6">
        <v>3139</v>
      </c>
    </row>
    <row r="73" spans="1:12" x14ac:dyDescent="0.25">
      <c r="A73" s="33" t="s">
        <v>41</v>
      </c>
      <c r="B73" s="34"/>
      <c r="C73" s="34"/>
      <c r="D73" s="19">
        <v>460000</v>
      </c>
      <c r="E73" s="19">
        <v>460000</v>
      </c>
      <c r="F73" s="19">
        <v>334597.3</v>
      </c>
      <c r="G73" s="19">
        <v>125402.7</v>
      </c>
      <c r="H73" s="19">
        <v>72.739999999999995</v>
      </c>
      <c r="I73" s="7">
        <v>0</v>
      </c>
      <c r="J73" s="7">
        <f t="shared" si="4"/>
        <v>460000</v>
      </c>
      <c r="K73" s="7">
        <f t="shared" si="5"/>
        <v>72.738543478260866</v>
      </c>
      <c r="L73" s="7">
        <f>SUM(L65:L72)</f>
        <v>475000</v>
      </c>
    </row>
    <row r="74" spans="1:12" x14ac:dyDescent="0.25">
      <c r="A74" s="16" t="s">
        <v>10</v>
      </c>
      <c r="B74" s="16" t="s">
        <v>42</v>
      </c>
      <c r="C74" s="17" t="s">
        <v>43</v>
      </c>
      <c r="D74" s="18">
        <v>460000</v>
      </c>
      <c r="E74" s="18">
        <v>460000</v>
      </c>
      <c r="F74" s="18">
        <v>460000</v>
      </c>
      <c r="G74" s="18">
        <v>0</v>
      </c>
      <c r="H74" s="18">
        <v>100</v>
      </c>
      <c r="I74" s="6">
        <v>0</v>
      </c>
      <c r="J74" s="6">
        <f t="shared" si="4"/>
        <v>460000</v>
      </c>
      <c r="K74" s="6">
        <f t="shared" si="5"/>
        <v>100</v>
      </c>
      <c r="L74" s="6">
        <v>475000</v>
      </c>
    </row>
    <row r="75" spans="1:12" x14ac:dyDescent="0.25">
      <c r="A75" s="33" t="s">
        <v>54</v>
      </c>
      <c r="B75" s="34"/>
      <c r="C75" s="34"/>
      <c r="D75" s="19">
        <v>460000</v>
      </c>
      <c r="E75" s="19">
        <v>460000</v>
      </c>
      <c r="F75" s="19">
        <v>460000</v>
      </c>
      <c r="G75" s="19">
        <v>0</v>
      </c>
      <c r="H75" s="19">
        <v>100</v>
      </c>
      <c r="I75" s="7">
        <v>0</v>
      </c>
      <c r="J75" s="7">
        <f t="shared" si="4"/>
        <v>460000</v>
      </c>
      <c r="K75" s="7">
        <f t="shared" si="5"/>
        <v>100</v>
      </c>
      <c r="L75" s="7">
        <v>475000</v>
      </c>
    </row>
    <row r="76" spans="1:12" x14ac:dyDescent="0.25">
      <c r="A76" s="16" t="s">
        <v>30</v>
      </c>
      <c r="B76" s="16" t="s">
        <v>11</v>
      </c>
      <c r="C76" s="17" t="s">
        <v>12</v>
      </c>
      <c r="D76" s="18">
        <v>30000</v>
      </c>
      <c r="E76" s="18">
        <v>29454</v>
      </c>
      <c r="F76" s="18">
        <v>23002.71</v>
      </c>
      <c r="G76" s="18">
        <v>6451.29</v>
      </c>
      <c r="H76" s="18">
        <v>78.097066612344676</v>
      </c>
      <c r="I76" s="6">
        <v>0</v>
      </c>
      <c r="J76" s="6">
        <f t="shared" si="4"/>
        <v>29454</v>
      </c>
      <c r="K76" s="6">
        <f t="shared" si="5"/>
        <v>78.097066612344662</v>
      </c>
      <c r="L76" s="6">
        <v>30000</v>
      </c>
    </row>
    <row r="77" spans="1:12" x14ac:dyDescent="0.25">
      <c r="A77" s="16" t="s">
        <v>30</v>
      </c>
      <c r="B77" s="16" t="s">
        <v>17</v>
      </c>
      <c r="C77" s="17" t="s">
        <v>18</v>
      </c>
      <c r="D77" s="18">
        <v>200</v>
      </c>
      <c r="E77" s="18">
        <v>75.77</v>
      </c>
      <c r="F77" s="18">
        <v>0</v>
      </c>
      <c r="G77" s="18">
        <v>75.77</v>
      </c>
      <c r="H77" s="18">
        <v>0</v>
      </c>
      <c r="I77" s="6">
        <v>0</v>
      </c>
      <c r="J77" s="6">
        <f t="shared" si="4"/>
        <v>75.77</v>
      </c>
      <c r="K77" s="6">
        <f t="shared" si="5"/>
        <v>0</v>
      </c>
      <c r="L77" s="6">
        <v>200</v>
      </c>
    </row>
    <row r="78" spans="1:12" x14ac:dyDescent="0.25">
      <c r="A78" s="16" t="s">
        <v>30</v>
      </c>
      <c r="B78" s="16" t="s">
        <v>21</v>
      </c>
      <c r="C78" s="17" t="s">
        <v>22</v>
      </c>
      <c r="D78" s="18">
        <v>5000</v>
      </c>
      <c r="E78" s="18">
        <v>5000</v>
      </c>
      <c r="F78" s="18">
        <v>0</v>
      </c>
      <c r="G78" s="18">
        <v>5000</v>
      </c>
      <c r="H78" s="18">
        <v>0</v>
      </c>
      <c r="I78" s="6">
        <v>0</v>
      </c>
      <c r="J78" s="6">
        <f t="shared" si="4"/>
        <v>5000</v>
      </c>
      <c r="K78" s="6">
        <f t="shared" si="5"/>
        <v>0</v>
      </c>
      <c r="L78" s="6">
        <v>6000</v>
      </c>
    </row>
    <row r="79" spans="1:12" x14ac:dyDescent="0.25">
      <c r="A79" s="16" t="s">
        <v>30</v>
      </c>
      <c r="B79" s="16" t="s">
        <v>27</v>
      </c>
      <c r="C79" s="17" t="s">
        <v>55</v>
      </c>
      <c r="D79" s="18">
        <v>61000</v>
      </c>
      <c r="E79" s="18">
        <v>61670.23</v>
      </c>
      <c r="F79" s="18">
        <v>31513.23</v>
      </c>
      <c r="G79" s="18">
        <v>30157</v>
      </c>
      <c r="H79" s="18">
        <v>51.099582407913836</v>
      </c>
      <c r="I79" s="6">
        <v>0</v>
      </c>
      <c r="J79" s="6">
        <f t="shared" si="4"/>
        <v>61670.23</v>
      </c>
      <c r="K79" s="6">
        <f t="shared" si="5"/>
        <v>51.099582407913836</v>
      </c>
      <c r="L79" s="6">
        <v>53800</v>
      </c>
    </row>
    <row r="80" spans="1:12" x14ac:dyDescent="0.25">
      <c r="A80" s="33" t="s">
        <v>41</v>
      </c>
      <c r="B80" s="34"/>
      <c r="C80" s="34"/>
      <c r="D80" s="19">
        <v>96200</v>
      </c>
      <c r="E80" s="19">
        <v>96200</v>
      </c>
      <c r="F80" s="19">
        <v>54515.94</v>
      </c>
      <c r="G80" s="19">
        <v>41684.06</v>
      </c>
      <c r="H80" s="19">
        <v>56.67</v>
      </c>
      <c r="I80" s="7">
        <v>0</v>
      </c>
      <c r="J80" s="7">
        <f t="shared" si="4"/>
        <v>96200</v>
      </c>
      <c r="K80" s="7">
        <f t="shared" si="5"/>
        <v>56.669376299376303</v>
      </c>
      <c r="L80" s="7">
        <f>SUM(L76:L79)</f>
        <v>90000</v>
      </c>
    </row>
    <row r="81" spans="1:12" x14ac:dyDescent="0.25">
      <c r="A81" s="16" t="s">
        <v>30</v>
      </c>
      <c r="B81" s="16" t="s">
        <v>44</v>
      </c>
      <c r="C81" s="17" t="s">
        <v>45</v>
      </c>
      <c r="D81" s="18">
        <v>96200</v>
      </c>
      <c r="E81" s="18">
        <v>96200</v>
      </c>
      <c r="F81" s="18">
        <v>70200</v>
      </c>
      <c r="G81" s="18">
        <v>26000</v>
      </c>
      <c r="H81" s="18">
        <v>72.972972972972968</v>
      </c>
      <c r="I81" s="6">
        <v>0</v>
      </c>
      <c r="J81" s="6">
        <f t="shared" si="4"/>
        <v>96200</v>
      </c>
      <c r="K81" s="6">
        <f t="shared" si="5"/>
        <v>72.972972972972968</v>
      </c>
      <c r="L81" s="6">
        <v>90000</v>
      </c>
    </row>
    <row r="82" spans="1:12" x14ac:dyDescent="0.25">
      <c r="A82" s="33" t="s">
        <v>54</v>
      </c>
      <c r="B82" s="34"/>
      <c r="C82" s="34"/>
      <c r="D82" s="19">
        <v>96200</v>
      </c>
      <c r="E82" s="19">
        <v>96200</v>
      </c>
      <c r="F82" s="19">
        <v>70200</v>
      </c>
      <c r="G82" s="19">
        <v>26000</v>
      </c>
      <c r="H82" s="19">
        <v>72.97</v>
      </c>
      <c r="I82" s="7">
        <v>0</v>
      </c>
      <c r="J82" s="7">
        <f t="shared" si="4"/>
        <v>96200</v>
      </c>
      <c r="K82" s="7">
        <f t="shared" si="5"/>
        <v>72.972972972972968</v>
      </c>
      <c r="L82" s="7">
        <v>90000</v>
      </c>
    </row>
    <row r="83" spans="1:12" x14ac:dyDescent="0.25">
      <c r="A83" s="16" t="s">
        <v>38</v>
      </c>
      <c r="B83" s="16" t="s">
        <v>11</v>
      </c>
      <c r="C83" s="17" t="s">
        <v>12</v>
      </c>
      <c r="D83" s="18">
        <v>10000</v>
      </c>
      <c r="E83" s="18">
        <v>23000</v>
      </c>
      <c r="F83" s="18">
        <v>20512.8</v>
      </c>
      <c r="G83" s="18">
        <v>2487.1999999999998</v>
      </c>
      <c r="H83" s="18">
        <v>89.186086956521734</v>
      </c>
      <c r="I83" s="6">
        <v>-2487</v>
      </c>
      <c r="J83" s="6">
        <f t="shared" si="4"/>
        <v>20513</v>
      </c>
      <c r="K83" s="6">
        <f t="shared" si="5"/>
        <v>99.999025008531177</v>
      </c>
      <c r="L83" s="6">
        <v>15000</v>
      </c>
    </row>
    <row r="84" spans="1:12" x14ac:dyDescent="0.25">
      <c r="A84" s="16" t="s">
        <v>38</v>
      </c>
      <c r="B84" s="16" t="s">
        <v>21</v>
      </c>
      <c r="C84" s="17" t="s">
        <v>22</v>
      </c>
      <c r="D84" s="18">
        <v>5000</v>
      </c>
      <c r="E84" s="18">
        <v>9000</v>
      </c>
      <c r="F84" s="18">
        <v>2890</v>
      </c>
      <c r="G84" s="18">
        <v>6110</v>
      </c>
      <c r="H84" s="18">
        <v>32.111111111111114</v>
      </c>
      <c r="I84" s="6">
        <v>-6110</v>
      </c>
      <c r="J84" s="6">
        <f t="shared" si="4"/>
        <v>2890</v>
      </c>
      <c r="K84" s="6">
        <f t="shared" si="5"/>
        <v>100</v>
      </c>
      <c r="L84" s="6">
        <v>6000</v>
      </c>
    </row>
    <row r="85" spans="1:12" x14ac:dyDescent="0.25">
      <c r="A85" s="16" t="s">
        <v>38</v>
      </c>
      <c r="B85" s="16" t="s">
        <v>23</v>
      </c>
      <c r="C85" s="17" t="s">
        <v>24</v>
      </c>
      <c r="D85" s="18">
        <v>2200000</v>
      </c>
      <c r="E85" s="18">
        <v>2350000</v>
      </c>
      <c r="F85" s="18">
        <v>2303797</v>
      </c>
      <c r="G85" s="18">
        <v>46203</v>
      </c>
      <c r="H85" s="18">
        <v>98.033914893617023</v>
      </c>
      <c r="I85" s="6">
        <v>150000</v>
      </c>
      <c r="J85" s="6">
        <f t="shared" si="4"/>
        <v>2500000</v>
      </c>
      <c r="K85" s="6">
        <f t="shared" si="5"/>
        <v>92.151879999999991</v>
      </c>
      <c r="L85" s="6">
        <v>2400000</v>
      </c>
    </row>
    <row r="86" spans="1:12" x14ac:dyDescent="0.25">
      <c r="A86" s="16" t="s">
        <v>38</v>
      </c>
      <c r="B86" s="16" t="s">
        <v>36</v>
      </c>
      <c r="C86" s="17" t="s">
        <v>37</v>
      </c>
      <c r="D86" s="18">
        <v>743600</v>
      </c>
      <c r="E86" s="18">
        <v>794300</v>
      </c>
      <c r="F86" s="18">
        <v>775737</v>
      </c>
      <c r="G86" s="18">
        <v>18563</v>
      </c>
      <c r="H86" s="18">
        <v>97.662973687523603</v>
      </c>
      <c r="I86" s="6">
        <v>50700</v>
      </c>
      <c r="J86" s="6">
        <f t="shared" si="4"/>
        <v>845000</v>
      </c>
      <c r="K86" s="6">
        <f t="shared" si="5"/>
        <v>91.803195266272184</v>
      </c>
      <c r="L86" s="6">
        <v>811200</v>
      </c>
    </row>
    <row r="87" spans="1:12" x14ac:dyDescent="0.25">
      <c r="A87" s="33" t="s">
        <v>41</v>
      </c>
      <c r="B87" s="34"/>
      <c r="C87" s="34"/>
      <c r="D87" s="19">
        <v>2958600</v>
      </c>
      <c r="E87" s="19">
        <v>3176300</v>
      </c>
      <c r="F87" s="19">
        <v>3102936.8</v>
      </c>
      <c r="G87" s="19">
        <v>73363.199999999997</v>
      </c>
      <c r="H87" s="19">
        <v>97.69</v>
      </c>
      <c r="I87" s="7">
        <f>SUM(I83:I86)</f>
        <v>192103</v>
      </c>
      <c r="J87" s="7">
        <f t="shared" si="4"/>
        <v>3368403</v>
      </c>
      <c r="K87" s="7">
        <f t="shared" si="5"/>
        <v>92.118929949890187</v>
      </c>
      <c r="L87" s="7">
        <f>SUM(L83:L86)</f>
        <v>3232200</v>
      </c>
    </row>
    <row r="88" spans="1:12" x14ac:dyDescent="0.25">
      <c r="A88" s="16" t="s">
        <v>38</v>
      </c>
      <c r="B88" s="16" t="s">
        <v>42</v>
      </c>
      <c r="C88" s="17" t="s">
        <v>43</v>
      </c>
      <c r="D88" s="18">
        <v>2958600</v>
      </c>
      <c r="E88" s="18">
        <v>3176300</v>
      </c>
      <c r="F88" s="18">
        <v>3101466.8</v>
      </c>
      <c r="G88" s="18">
        <v>74833.2</v>
      </c>
      <c r="H88" s="18">
        <v>97.644013474797717</v>
      </c>
      <c r="I88" s="6">
        <v>192103</v>
      </c>
      <c r="J88" s="6">
        <f t="shared" si="4"/>
        <v>3368403</v>
      </c>
      <c r="K88" s="6">
        <f t="shared" si="5"/>
        <v>92.07528909100246</v>
      </c>
      <c r="L88" s="6">
        <v>3232200</v>
      </c>
    </row>
    <row r="89" spans="1:12" x14ac:dyDescent="0.25">
      <c r="A89" s="33" t="s">
        <v>54</v>
      </c>
      <c r="B89" s="34"/>
      <c r="C89" s="34"/>
      <c r="D89" s="19">
        <v>2958600</v>
      </c>
      <c r="E89" s="19">
        <v>3176300</v>
      </c>
      <c r="F89" s="19">
        <v>3101466.8</v>
      </c>
      <c r="G89" s="19">
        <v>74833.2</v>
      </c>
      <c r="H89" s="19">
        <v>97.64</v>
      </c>
      <c r="I89" s="7">
        <v>192103</v>
      </c>
      <c r="J89" s="7">
        <f t="shared" si="4"/>
        <v>3368403</v>
      </c>
      <c r="K89" s="7">
        <f t="shared" si="5"/>
        <v>92.07528909100246</v>
      </c>
      <c r="L89" s="7">
        <v>3232200</v>
      </c>
    </row>
    <row r="90" spans="1:12" x14ac:dyDescent="0.25">
      <c r="A90" s="33" t="s">
        <v>64</v>
      </c>
      <c r="B90" s="34"/>
      <c r="C90" s="34"/>
      <c r="D90" s="19">
        <v>3514800</v>
      </c>
      <c r="E90" s="19">
        <v>3732500</v>
      </c>
      <c r="F90" s="19">
        <v>3492050.04</v>
      </c>
      <c r="G90" s="19">
        <v>240449.96</v>
      </c>
      <c r="H90" s="19">
        <v>93.56</v>
      </c>
      <c r="I90" s="7">
        <f>I73+I80+I87</f>
        <v>192103</v>
      </c>
      <c r="J90" s="7">
        <f t="shared" si="4"/>
        <v>3924603</v>
      </c>
      <c r="K90" s="7">
        <f t="shared" si="5"/>
        <v>88.978427626947237</v>
      </c>
      <c r="L90" s="7">
        <f>L73+L80+L87</f>
        <v>3797200</v>
      </c>
    </row>
    <row r="91" spans="1:12" x14ac:dyDescent="0.25">
      <c r="A91" s="33" t="s">
        <v>65</v>
      </c>
      <c r="B91" s="34"/>
      <c r="C91" s="34"/>
      <c r="D91" s="19">
        <v>3514800</v>
      </c>
      <c r="E91" s="19">
        <v>3732500</v>
      </c>
      <c r="F91" s="19">
        <v>3631666.8</v>
      </c>
      <c r="G91" s="19">
        <v>100833.2</v>
      </c>
      <c r="H91" s="19">
        <v>97.3</v>
      </c>
      <c r="I91" s="7">
        <f>I75+I82+I89</f>
        <v>192103</v>
      </c>
      <c r="J91" s="7">
        <f t="shared" si="4"/>
        <v>3924603</v>
      </c>
      <c r="K91" s="7">
        <f t="shared" si="5"/>
        <v>92.535902357512327</v>
      </c>
      <c r="L91" s="7">
        <f>L75+L82+L89</f>
        <v>3797200</v>
      </c>
    </row>
    <row r="92" spans="1:12" x14ac:dyDescent="0.25">
      <c r="A92" s="20" t="s">
        <v>10</v>
      </c>
      <c r="B92" s="20" t="s">
        <v>11</v>
      </c>
      <c r="C92" s="21" t="s">
        <v>12</v>
      </c>
      <c r="D92" s="22">
        <v>100000</v>
      </c>
      <c r="E92" s="22">
        <v>110000</v>
      </c>
      <c r="F92" s="22">
        <v>87667.13</v>
      </c>
      <c r="G92" s="22">
        <v>22332.87</v>
      </c>
      <c r="H92" s="22">
        <v>79.697390909090913</v>
      </c>
      <c r="I92" s="8">
        <v>0</v>
      </c>
      <c r="J92" s="8">
        <f t="shared" si="4"/>
        <v>110000</v>
      </c>
      <c r="K92" s="8">
        <f t="shared" si="5"/>
        <v>79.697390909090913</v>
      </c>
      <c r="L92" s="8">
        <v>100000</v>
      </c>
    </row>
    <row r="93" spans="1:12" x14ac:dyDescent="0.25">
      <c r="A93" s="20" t="s">
        <v>10</v>
      </c>
      <c r="B93" s="20" t="s">
        <v>13</v>
      </c>
      <c r="C93" s="21" t="s">
        <v>14</v>
      </c>
      <c r="D93" s="22">
        <v>175000</v>
      </c>
      <c r="E93" s="22">
        <v>175000</v>
      </c>
      <c r="F93" s="22">
        <v>110511.63</v>
      </c>
      <c r="G93" s="22">
        <v>64488.37</v>
      </c>
      <c r="H93" s="22">
        <v>63.149502857142856</v>
      </c>
      <c r="I93" s="8">
        <v>0</v>
      </c>
      <c r="J93" s="8">
        <f t="shared" si="4"/>
        <v>175000</v>
      </c>
      <c r="K93" s="8">
        <f t="shared" si="5"/>
        <v>63.149502857142856</v>
      </c>
      <c r="L93" s="8">
        <v>181000</v>
      </c>
    </row>
    <row r="94" spans="1:12" x14ac:dyDescent="0.25">
      <c r="A94" s="20" t="s">
        <v>10</v>
      </c>
      <c r="B94" s="20" t="s">
        <v>15</v>
      </c>
      <c r="C94" s="21" t="s">
        <v>16</v>
      </c>
      <c r="D94" s="22">
        <v>85000</v>
      </c>
      <c r="E94" s="22">
        <v>84191</v>
      </c>
      <c r="F94" s="22">
        <v>44700.54</v>
      </c>
      <c r="G94" s="22">
        <v>39490.46</v>
      </c>
      <c r="H94" s="22">
        <v>53.094202468197317</v>
      </c>
      <c r="I94" s="8">
        <v>0</v>
      </c>
      <c r="J94" s="8">
        <f t="shared" si="4"/>
        <v>84191</v>
      </c>
      <c r="K94" s="8">
        <f t="shared" si="5"/>
        <v>53.094202468197317</v>
      </c>
      <c r="L94" s="8">
        <v>80000</v>
      </c>
    </row>
    <row r="95" spans="1:12" x14ac:dyDescent="0.25">
      <c r="A95" s="20" t="s">
        <v>10</v>
      </c>
      <c r="B95" s="20" t="s">
        <v>17</v>
      </c>
      <c r="C95" s="21" t="s">
        <v>18</v>
      </c>
      <c r="D95" s="22">
        <v>1000</v>
      </c>
      <c r="E95" s="22">
        <v>1000</v>
      </c>
      <c r="F95" s="22">
        <v>367</v>
      </c>
      <c r="G95" s="22">
        <v>633</v>
      </c>
      <c r="H95" s="22">
        <v>36.700000000000003</v>
      </c>
      <c r="I95" s="8">
        <v>0</v>
      </c>
      <c r="J95" s="8">
        <f t="shared" si="4"/>
        <v>1000</v>
      </c>
      <c r="K95" s="8">
        <f t="shared" si="5"/>
        <v>36.700000000000003</v>
      </c>
      <c r="L95" s="8">
        <v>1000</v>
      </c>
    </row>
    <row r="96" spans="1:12" x14ac:dyDescent="0.25">
      <c r="A96" s="20" t="s">
        <v>10</v>
      </c>
      <c r="B96" s="20" t="s">
        <v>19</v>
      </c>
      <c r="C96" s="21" t="s">
        <v>20</v>
      </c>
      <c r="D96" s="22">
        <v>3000</v>
      </c>
      <c r="E96" s="22">
        <v>3000</v>
      </c>
      <c r="F96" s="22">
        <v>0</v>
      </c>
      <c r="G96" s="22">
        <v>3000</v>
      </c>
      <c r="H96" s="22">
        <v>0</v>
      </c>
      <c r="I96" s="8">
        <v>0</v>
      </c>
      <c r="J96" s="8">
        <f t="shared" si="4"/>
        <v>3000</v>
      </c>
      <c r="K96" s="8">
        <f t="shared" si="5"/>
        <v>0</v>
      </c>
      <c r="L96" s="8">
        <v>3000</v>
      </c>
    </row>
    <row r="97" spans="1:12" x14ac:dyDescent="0.25">
      <c r="A97" s="20" t="s">
        <v>10</v>
      </c>
      <c r="B97" s="20" t="s">
        <v>21</v>
      </c>
      <c r="C97" s="21" t="s">
        <v>22</v>
      </c>
      <c r="D97" s="22">
        <v>110300</v>
      </c>
      <c r="E97" s="22">
        <v>111109</v>
      </c>
      <c r="F97" s="22">
        <v>67185.899999999994</v>
      </c>
      <c r="G97" s="22">
        <v>43923.1</v>
      </c>
      <c r="H97" s="22">
        <v>60.468458900719114</v>
      </c>
      <c r="I97" s="8">
        <v>0</v>
      </c>
      <c r="J97" s="8">
        <f t="shared" si="4"/>
        <v>111109</v>
      </c>
      <c r="K97" s="8">
        <f t="shared" si="5"/>
        <v>60.468458900719114</v>
      </c>
      <c r="L97" s="8">
        <v>110000</v>
      </c>
    </row>
    <row r="98" spans="1:12" x14ac:dyDescent="0.25">
      <c r="A98" s="20" t="s">
        <v>10</v>
      </c>
      <c r="B98" s="20" t="s">
        <v>23</v>
      </c>
      <c r="C98" s="21" t="s">
        <v>24</v>
      </c>
      <c r="D98" s="22">
        <v>30000</v>
      </c>
      <c r="E98" s="22">
        <v>30000</v>
      </c>
      <c r="F98" s="22">
        <v>19200</v>
      </c>
      <c r="G98" s="22">
        <v>10800</v>
      </c>
      <c r="H98" s="22">
        <v>64</v>
      </c>
      <c r="I98" s="8">
        <v>0</v>
      </c>
      <c r="J98" s="8">
        <f t="shared" si="4"/>
        <v>30000</v>
      </c>
      <c r="K98" s="8">
        <f t="shared" si="5"/>
        <v>64</v>
      </c>
      <c r="L98" s="8">
        <v>20000</v>
      </c>
    </row>
    <row r="99" spans="1:12" x14ac:dyDescent="0.25">
      <c r="A99" s="20" t="s">
        <v>10</v>
      </c>
      <c r="B99" s="20" t="s">
        <v>27</v>
      </c>
      <c r="C99" s="21" t="s">
        <v>55</v>
      </c>
      <c r="D99" s="22">
        <v>38191</v>
      </c>
      <c r="E99" s="22">
        <v>48191</v>
      </c>
      <c r="F99" s="22">
        <v>34643.279999999999</v>
      </c>
      <c r="G99" s="22">
        <v>13547.72</v>
      </c>
      <c r="H99" s="22">
        <v>71.887447863708985</v>
      </c>
      <c r="I99" s="8">
        <v>0</v>
      </c>
      <c r="J99" s="8">
        <f t="shared" si="4"/>
        <v>48191</v>
      </c>
      <c r="K99" s="8">
        <f t="shared" si="5"/>
        <v>71.887447863708985</v>
      </c>
      <c r="L99" s="8">
        <v>67491</v>
      </c>
    </row>
    <row r="100" spans="1:12" x14ac:dyDescent="0.25">
      <c r="A100" s="20" t="s">
        <v>10</v>
      </c>
      <c r="B100" s="20" t="s">
        <v>28</v>
      </c>
      <c r="C100" s="21" t="s">
        <v>29</v>
      </c>
      <c r="D100" s="22">
        <v>17509</v>
      </c>
      <c r="E100" s="22">
        <v>17509</v>
      </c>
      <c r="F100" s="22">
        <v>17509</v>
      </c>
      <c r="G100" s="22">
        <v>0</v>
      </c>
      <c r="H100" s="22">
        <v>100</v>
      </c>
      <c r="I100" s="8">
        <v>0</v>
      </c>
      <c r="J100" s="8">
        <f t="shared" si="4"/>
        <v>17509</v>
      </c>
      <c r="K100" s="8">
        <f t="shared" si="5"/>
        <v>100</v>
      </c>
      <c r="L100" s="8">
        <v>17509</v>
      </c>
    </row>
    <row r="101" spans="1:12" x14ac:dyDescent="0.25">
      <c r="A101" s="31" t="s">
        <v>41</v>
      </c>
      <c r="B101" s="32"/>
      <c r="C101" s="32"/>
      <c r="D101" s="23">
        <v>560000</v>
      </c>
      <c r="E101" s="23">
        <v>580000</v>
      </c>
      <c r="F101" s="23">
        <v>381784.48</v>
      </c>
      <c r="G101" s="23">
        <v>198215.52</v>
      </c>
      <c r="H101" s="23">
        <v>65.819999999999993</v>
      </c>
      <c r="I101" s="9">
        <v>0</v>
      </c>
      <c r="J101" s="9">
        <f t="shared" si="4"/>
        <v>580000</v>
      </c>
      <c r="K101" s="9">
        <f t="shared" si="5"/>
        <v>65.824910344827586</v>
      </c>
      <c r="L101" s="9">
        <f>SUM(L92:L100)</f>
        <v>580000</v>
      </c>
    </row>
    <row r="102" spans="1:12" x14ac:dyDescent="0.25">
      <c r="A102" s="20" t="s">
        <v>10</v>
      </c>
      <c r="B102" s="20" t="s">
        <v>42</v>
      </c>
      <c r="C102" s="21" t="s">
        <v>43</v>
      </c>
      <c r="D102" s="22">
        <v>560000</v>
      </c>
      <c r="E102" s="22">
        <v>580000</v>
      </c>
      <c r="F102" s="22">
        <v>580000</v>
      </c>
      <c r="G102" s="22">
        <v>0</v>
      </c>
      <c r="H102" s="22">
        <v>100</v>
      </c>
      <c r="I102" s="8">
        <v>0</v>
      </c>
      <c r="J102" s="8">
        <f t="shared" si="4"/>
        <v>580000</v>
      </c>
      <c r="K102" s="8">
        <f t="shared" si="5"/>
        <v>100</v>
      </c>
      <c r="L102" s="8">
        <v>580000</v>
      </c>
    </row>
    <row r="103" spans="1:12" x14ac:dyDescent="0.25">
      <c r="A103" s="31" t="s">
        <v>54</v>
      </c>
      <c r="B103" s="32"/>
      <c r="C103" s="32"/>
      <c r="D103" s="23">
        <v>560000</v>
      </c>
      <c r="E103" s="23">
        <v>580000</v>
      </c>
      <c r="F103" s="23">
        <v>580000</v>
      </c>
      <c r="G103" s="23">
        <v>0</v>
      </c>
      <c r="H103" s="23">
        <v>100</v>
      </c>
      <c r="I103" s="9">
        <v>0</v>
      </c>
      <c r="J103" s="9">
        <f t="shared" si="4"/>
        <v>580000</v>
      </c>
      <c r="K103" s="9">
        <f t="shared" si="5"/>
        <v>100</v>
      </c>
      <c r="L103" s="9">
        <v>580000</v>
      </c>
    </row>
    <row r="104" spans="1:12" x14ac:dyDescent="0.25">
      <c r="A104" s="20" t="s">
        <v>30</v>
      </c>
      <c r="B104" s="20" t="s">
        <v>11</v>
      </c>
      <c r="C104" s="24" t="s">
        <v>58</v>
      </c>
      <c r="D104" s="22">
        <v>420000</v>
      </c>
      <c r="E104" s="22">
        <v>420000</v>
      </c>
      <c r="F104" s="22">
        <v>296605.23</v>
      </c>
      <c r="G104" s="22">
        <v>123394.77</v>
      </c>
      <c r="H104" s="22">
        <v>70.620292857142857</v>
      </c>
      <c r="I104" s="8">
        <v>0</v>
      </c>
      <c r="J104" s="8">
        <f t="shared" si="4"/>
        <v>420000</v>
      </c>
      <c r="K104" s="8">
        <f t="shared" si="5"/>
        <v>70.620292857142857</v>
      </c>
      <c r="L104" s="8">
        <v>420000</v>
      </c>
    </row>
    <row r="105" spans="1:12" x14ac:dyDescent="0.25">
      <c r="A105" s="20" t="s">
        <v>30</v>
      </c>
      <c r="B105" s="20" t="s">
        <v>11</v>
      </c>
      <c r="C105" s="21" t="s">
        <v>12</v>
      </c>
      <c r="D105" s="22">
        <v>25000</v>
      </c>
      <c r="E105" s="22">
        <v>25000</v>
      </c>
      <c r="F105" s="22">
        <v>6234.18</v>
      </c>
      <c r="G105" s="22">
        <v>18765.82</v>
      </c>
      <c r="H105" s="22">
        <f>F105/E105*100</f>
        <v>24.936720000000001</v>
      </c>
      <c r="I105" s="8">
        <v>0</v>
      </c>
      <c r="J105" s="8">
        <f t="shared" si="4"/>
        <v>25000</v>
      </c>
      <c r="K105" s="8">
        <f t="shared" si="5"/>
        <v>24.936720000000001</v>
      </c>
      <c r="L105" s="8">
        <v>26000</v>
      </c>
    </row>
    <row r="106" spans="1:12" x14ac:dyDescent="0.25">
      <c r="A106" s="20" t="s">
        <v>30</v>
      </c>
      <c r="B106" s="20" t="s">
        <v>17</v>
      </c>
      <c r="C106" s="21" t="s">
        <v>18</v>
      </c>
      <c r="D106" s="22">
        <v>500</v>
      </c>
      <c r="E106" s="22">
        <v>500</v>
      </c>
      <c r="F106" s="22">
        <v>0</v>
      </c>
      <c r="G106" s="22">
        <v>500</v>
      </c>
      <c r="H106" s="22">
        <v>0</v>
      </c>
      <c r="I106" s="8">
        <v>0</v>
      </c>
      <c r="J106" s="8">
        <f t="shared" si="4"/>
        <v>500</v>
      </c>
      <c r="K106" s="8">
        <f t="shared" si="5"/>
        <v>0</v>
      </c>
      <c r="L106" s="8">
        <v>500</v>
      </c>
    </row>
    <row r="107" spans="1:12" x14ac:dyDescent="0.25">
      <c r="A107" s="20" t="s">
        <v>30</v>
      </c>
      <c r="B107" s="20" t="s">
        <v>19</v>
      </c>
      <c r="C107" s="21" t="s">
        <v>20</v>
      </c>
      <c r="D107" s="22">
        <v>1500</v>
      </c>
      <c r="E107" s="22">
        <v>1500</v>
      </c>
      <c r="F107" s="22">
        <v>0</v>
      </c>
      <c r="G107" s="22">
        <v>1500</v>
      </c>
      <c r="H107" s="22">
        <v>0</v>
      </c>
      <c r="I107" s="8">
        <v>0</v>
      </c>
      <c r="J107" s="8">
        <f t="shared" si="4"/>
        <v>1500</v>
      </c>
      <c r="K107" s="8">
        <f t="shared" si="5"/>
        <v>0</v>
      </c>
      <c r="L107" s="8">
        <v>1500</v>
      </c>
    </row>
    <row r="108" spans="1:12" x14ac:dyDescent="0.25">
      <c r="A108" s="20" t="s">
        <v>30</v>
      </c>
      <c r="B108" s="20" t="s">
        <v>21</v>
      </c>
      <c r="C108" s="21" t="s">
        <v>22</v>
      </c>
      <c r="D108" s="22">
        <v>4000</v>
      </c>
      <c r="E108" s="22">
        <v>4000</v>
      </c>
      <c r="F108" s="22">
        <v>0</v>
      </c>
      <c r="G108" s="22">
        <v>4000</v>
      </c>
      <c r="H108" s="22">
        <v>0</v>
      </c>
      <c r="I108" s="8">
        <v>0</v>
      </c>
      <c r="J108" s="8">
        <f t="shared" si="4"/>
        <v>4000</v>
      </c>
      <c r="K108" s="8">
        <f t="shared" si="5"/>
        <v>0</v>
      </c>
      <c r="L108" s="8">
        <v>8000</v>
      </c>
    </row>
    <row r="109" spans="1:12" x14ac:dyDescent="0.25">
      <c r="A109" s="20" t="s">
        <v>30</v>
      </c>
      <c r="B109" s="20" t="s">
        <v>27</v>
      </c>
      <c r="C109" s="21" t="s">
        <v>55</v>
      </c>
      <c r="D109" s="22">
        <v>111000</v>
      </c>
      <c r="E109" s="22">
        <v>111000</v>
      </c>
      <c r="F109" s="22">
        <v>43534</v>
      </c>
      <c r="G109" s="22">
        <v>67466</v>
      </c>
      <c r="H109" s="22">
        <v>39.219819819819818</v>
      </c>
      <c r="I109" s="8">
        <v>0</v>
      </c>
      <c r="J109" s="8">
        <f t="shared" si="4"/>
        <v>111000</v>
      </c>
      <c r="K109" s="8">
        <f t="shared" si="5"/>
        <v>39.219819819819818</v>
      </c>
      <c r="L109" s="8">
        <v>105000</v>
      </c>
    </row>
    <row r="110" spans="1:12" x14ac:dyDescent="0.25">
      <c r="A110" s="31" t="s">
        <v>41</v>
      </c>
      <c r="B110" s="32"/>
      <c r="C110" s="32"/>
      <c r="D110" s="23">
        <v>562000</v>
      </c>
      <c r="E110" s="23">
        <v>562000</v>
      </c>
      <c r="F110" s="23">
        <v>346373.41</v>
      </c>
      <c r="G110" s="23">
        <v>215626.59</v>
      </c>
      <c r="H110" s="23">
        <v>61.63</v>
      </c>
      <c r="I110" s="9">
        <v>0</v>
      </c>
      <c r="J110" s="9">
        <f t="shared" si="4"/>
        <v>562000</v>
      </c>
      <c r="K110" s="9">
        <f t="shared" si="5"/>
        <v>61.632279359430598</v>
      </c>
      <c r="L110" s="9">
        <f>SUM(L104:L109)</f>
        <v>561000</v>
      </c>
    </row>
    <row r="111" spans="1:12" x14ac:dyDescent="0.25">
      <c r="A111" s="20" t="s">
        <v>30</v>
      </c>
      <c r="B111" s="20" t="s">
        <v>44</v>
      </c>
      <c r="C111" s="24" t="s">
        <v>57</v>
      </c>
      <c r="D111" s="22">
        <v>420000</v>
      </c>
      <c r="E111" s="22">
        <v>420000</v>
      </c>
      <c r="F111" s="22">
        <v>298954</v>
      </c>
      <c r="G111" s="22">
        <v>121046</v>
      </c>
      <c r="H111" s="22">
        <v>71.179523809523815</v>
      </c>
      <c r="I111" s="8">
        <v>0</v>
      </c>
      <c r="J111" s="8">
        <f t="shared" si="4"/>
        <v>420000</v>
      </c>
      <c r="K111" s="8">
        <f t="shared" si="5"/>
        <v>71.179523809523815</v>
      </c>
      <c r="L111" s="8">
        <v>420000</v>
      </c>
    </row>
    <row r="112" spans="1:12" x14ac:dyDescent="0.25">
      <c r="A112" s="20" t="s">
        <v>30</v>
      </c>
      <c r="B112" s="20" t="s">
        <v>44</v>
      </c>
      <c r="C112" s="21" t="s">
        <v>45</v>
      </c>
      <c r="D112" s="22">
        <v>140000</v>
      </c>
      <c r="E112" s="22">
        <v>140000</v>
      </c>
      <c r="F112" s="22">
        <v>115152</v>
      </c>
      <c r="G112" s="22">
        <v>24848</v>
      </c>
      <c r="H112" s="22">
        <f>F112/E112*100</f>
        <v>82.251428571428576</v>
      </c>
      <c r="I112" s="8">
        <v>0</v>
      </c>
      <c r="J112" s="8">
        <f t="shared" si="4"/>
        <v>140000</v>
      </c>
      <c r="K112" s="8">
        <f t="shared" si="5"/>
        <v>82.251428571428576</v>
      </c>
      <c r="L112" s="8">
        <v>140000</v>
      </c>
    </row>
    <row r="113" spans="1:12" x14ac:dyDescent="0.25">
      <c r="A113" s="20" t="s">
        <v>30</v>
      </c>
      <c r="B113" s="20" t="s">
        <v>46</v>
      </c>
      <c r="C113" s="21" t="s">
        <v>47</v>
      </c>
      <c r="D113" s="22">
        <v>2000</v>
      </c>
      <c r="E113" s="22">
        <v>2000</v>
      </c>
      <c r="F113" s="22">
        <v>0</v>
      </c>
      <c r="G113" s="22">
        <v>2000</v>
      </c>
      <c r="H113" s="22">
        <v>0</v>
      </c>
      <c r="I113" s="8">
        <v>0</v>
      </c>
      <c r="J113" s="8">
        <f t="shared" si="4"/>
        <v>2000</v>
      </c>
      <c r="K113" s="8">
        <f t="shared" si="5"/>
        <v>0</v>
      </c>
      <c r="L113" s="8">
        <v>1000</v>
      </c>
    </row>
    <row r="114" spans="1:12" x14ac:dyDescent="0.25">
      <c r="A114" s="31" t="s">
        <v>54</v>
      </c>
      <c r="B114" s="32"/>
      <c r="C114" s="32"/>
      <c r="D114" s="23">
        <v>562000</v>
      </c>
      <c r="E114" s="23">
        <v>562000</v>
      </c>
      <c r="F114" s="23">
        <v>414106</v>
      </c>
      <c r="G114" s="23">
        <v>147894</v>
      </c>
      <c r="H114" s="23">
        <v>73.680000000000007</v>
      </c>
      <c r="I114" s="9">
        <v>0</v>
      </c>
      <c r="J114" s="9">
        <f t="shared" si="4"/>
        <v>562000</v>
      </c>
      <c r="K114" s="9">
        <f t="shared" si="5"/>
        <v>73.684341637010675</v>
      </c>
      <c r="L114" s="9">
        <f>SUM(L111:L113)</f>
        <v>561000</v>
      </c>
    </row>
    <row r="115" spans="1:12" x14ac:dyDescent="0.25">
      <c r="A115" s="20" t="s">
        <v>35</v>
      </c>
      <c r="B115" s="20" t="s">
        <v>23</v>
      </c>
      <c r="C115" s="21" t="s">
        <v>24</v>
      </c>
      <c r="D115" s="22">
        <v>25000</v>
      </c>
      <c r="E115" s="22">
        <v>273125</v>
      </c>
      <c r="F115" s="22">
        <v>89602</v>
      </c>
      <c r="G115" s="22">
        <v>183523</v>
      </c>
      <c r="H115" s="22">
        <v>32.806224256292907</v>
      </c>
      <c r="I115" s="8">
        <v>0</v>
      </c>
      <c r="J115" s="8">
        <f t="shared" si="4"/>
        <v>273125</v>
      </c>
      <c r="K115" s="8">
        <f t="shared" si="5"/>
        <v>32.806224256292907</v>
      </c>
      <c r="L115" s="8">
        <v>180000</v>
      </c>
    </row>
    <row r="116" spans="1:12" x14ac:dyDescent="0.25">
      <c r="A116" s="20" t="s">
        <v>35</v>
      </c>
      <c r="B116" s="20" t="s">
        <v>36</v>
      </c>
      <c r="C116" s="21" t="s">
        <v>37</v>
      </c>
      <c r="D116" s="22">
        <v>8450</v>
      </c>
      <c r="E116" s="22">
        <v>92316</v>
      </c>
      <c r="F116" s="22">
        <v>28773</v>
      </c>
      <c r="G116" s="22">
        <v>63543</v>
      </c>
      <c r="H116" s="22">
        <v>31.167944884960352</v>
      </c>
      <c r="I116" s="8">
        <v>0</v>
      </c>
      <c r="J116" s="8">
        <f t="shared" si="4"/>
        <v>92316</v>
      </c>
      <c r="K116" s="8">
        <f t="shared" si="5"/>
        <v>31.167944884960352</v>
      </c>
      <c r="L116" s="8">
        <v>60840</v>
      </c>
    </row>
    <row r="117" spans="1:12" x14ac:dyDescent="0.25">
      <c r="A117" s="20" t="s">
        <v>35</v>
      </c>
      <c r="B117" s="20" t="s">
        <v>32</v>
      </c>
      <c r="C117" s="21" t="s">
        <v>33</v>
      </c>
      <c r="D117" s="22">
        <v>500</v>
      </c>
      <c r="E117" s="22">
        <v>5463</v>
      </c>
      <c r="F117" s="22">
        <v>1363</v>
      </c>
      <c r="G117" s="22">
        <v>4100</v>
      </c>
      <c r="H117" s="22">
        <v>24.949661358228081</v>
      </c>
      <c r="I117" s="8">
        <v>0</v>
      </c>
      <c r="J117" s="8">
        <f t="shared" si="4"/>
        <v>5463</v>
      </c>
      <c r="K117" s="8">
        <f t="shared" si="5"/>
        <v>24.949661358228077</v>
      </c>
      <c r="L117" s="8">
        <v>4100</v>
      </c>
    </row>
    <row r="118" spans="1:12" x14ac:dyDescent="0.25">
      <c r="A118" s="31" t="s">
        <v>41</v>
      </c>
      <c r="B118" s="32"/>
      <c r="C118" s="32"/>
      <c r="D118" s="23">
        <v>33950</v>
      </c>
      <c r="E118" s="23">
        <v>370904</v>
      </c>
      <c r="F118" s="23">
        <v>119738</v>
      </c>
      <c r="G118" s="23">
        <v>251166</v>
      </c>
      <c r="H118" s="23">
        <v>32.28</v>
      </c>
      <c r="I118" s="9">
        <v>0</v>
      </c>
      <c r="J118" s="9">
        <f t="shared" si="4"/>
        <v>370904</v>
      </c>
      <c r="K118" s="9">
        <f t="shared" si="5"/>
        <v>32.282747018096323</v>
      </c>
      <c r="L118" s="9">
        <f>SUM(L115:L117)</f>
        <v>244940</v>
      </c>
    </row>
    <row r="119" spans="1:12" x14ac:dyDescent="0.25">
      <c r="A119" s="20" t="s">
        <v>35</v>
      </c>
      <c r="B119" s="20" t="s">
        <v>42</v>
      </c>
      <c r="C119" s="21" t="s">
        <v>43</v>
      </c>
      <c r="D119" s="22">
        <v>33950</v>
      </c>
      <c r="E119" s="22">
        <v>370904</v>
      </c>
      <c r="F119" s="22">
        <v>4496</v>
      </c>
      <c r="G119" s="22">
        <v>366408</v>
      </c>
      <c r="H119" s="22">
        <v>1.212173500420594</v>
      </c>
      <c r="I119" s="8">
        <v>0</v>
      </c>
      <c r="J119" s="8">
        <f t="shared" si="4"/>
        <v>370904</v>
      </c>
      <c r="K119" s="8">
        <f t="shared" si="5"/>
        <v>1.212173500420594</v>
      </c>
      <c r="L119" s="8">
        <v>244940</v>
      </c>
    </row>
    <row r="120" spans="1:12" x14ac:dyDescent="0.25">
      <c r="A120" s="31" t="s">
        <v>54</v>
      </c>
      <c r="B120" s="32"/>
      <c r="C120" s="32"/>
      <c r="D120" s="23">
        <v>33950</v>
      </c>
      <c r="E120" s="23">
        <v>370904</v>
      </c>
      <c r="F120" s="23">
        <v>4496</v>
      </c>
      <c r="G120" s="23">
        <v>366408</v>
      </c>
      <c r="H120" s="23">
        <v>1.21</v>
      </c>
      <c r="I120" s="9">
        <v>0</v>
      </c>
      <c r="J120" s="9">
        <f t="shared" si="4"/>
        <v>370904</v>
      </c>
      <c r="K120" s="9">
        <f t="shared" si="5"/>
        <v>1.212173500420594</v>
      </c>
      <c r="L120" s="9">
        <v>244940</v>
      </c>
    </row>
    <row r="121" spans="1:12" x14ac:dyDescent="0.25">
      <c r="A121" s="20" t="s">
        <v>38</v>
      </c>
      <c r="B121" s="20" t="s">
        <v>11</v>
      </c>
      <c r="C121" s="21" t="s">
        <v>12</v>
      </c>
      <c r="D121" s="22">
        <v>15000</v>
      </c>
      <c r="E121" s="22">
        <v>21500</v>
      </c>
      <c r="F121" s="22">
        <v>11797.06</v>
      </c>
      <c r="G121" s="22">
        <v>9702.94</v>
      </c>
      <c r="H121" s="22">
        <v>54.870046511627905</v>
      </c>
      <c r="I121" s="8">
        <v>-9703</v>
      </c>
      <c r="J121" s="8">
        <f t="shared" si="4"/>
        <v>11797</v>
      </c>
      <c r="K121" s="8">
        <f t="shared" si="5"/>
        <v>100.00050860388234</v>
      </c>
      <c r="L121" s="8">
        <v>12000</v>
      </c>
    </row>
    <row r="122" spans="1:12" x14ac:dyDescent="0.25">
      <c r="A122" s="20" t="s">
        <v>38</v>
      </c>
      <c r="B122" s="20" t="s">
        <v>21</v>
      </c>
      <c r="C122" s="21" t="s">
        <v>22</v>
      </c>
      <c r="D122" s="22">
        <v>5000</v>
      </c>
      <c r="E122" s="22">
        <v>15000</v>
      </c>
      <c r="F122" s="22">
        <v>3120</v>
      </c>
      <c r="G122" s="22">
        <v>11880</v>
      </c>
      <c r="H122" s="22">
        <v>20.8</v>
      </c>
      <c r="I122" s="8">
        <v>-11880</v>
      </c>
      <c r="J122" s="8">
        <f t="shared" si="4"/>
        <v>3120</v>
      </c>
      <c r="K122" s="8">
        <f t="shared" si="5"/>
        <v>100</v>
      </c>
      <c r="L122" s="8">
        <v>3500</v>
      </c>
    </row>
    <row r="123" spans="1:12" x14ac:dyDescent="0.25">
      <c r="A123" s="20" t="s">
        <v>38</v>
      </c>
      <c r="B123" s="20" t="s">
        <v>23</v>
      </c>
      <c r="C123" s="21" t="s">
        <v>24</v>
      </c>
      <c r="D123" s="22">
        <v>3500000</v>
      </c>
      <c r="E123" s="22">
        <v>3780000</v>
      </c>
      <c r="F123" s="22">
        <v>3998990</v>
      </c>
      <c r="G123" s="22">
        <v>-218990</v>
      </c>
      <c r="H123" s="22">
        <v>105.79338624338624</v>
      </c>
      <c r="I123" s="8">
        <v>550000</v>
      </c>
      <c r="J123" s="8">
        <f t="shared" si="4"/>
        <v>4330000</v>
      </c>
      <c r="K123" s="8">
        <f t="shared" si="5"/>
        <v>92.35542725173211</v>
      </c>
      <c r="L123" s="8">
        <v>4250000</v>
      </c>
    </row>
    <row r="124" spans="1:12" x14ac:dyDescent="0.25">
      <c r="A124" s="20" t="s">
        <v>38</v>
      </c>
      <c r="B124" s="20" t="s">
        <v>36</v>
      </c>
      <c r="C124" s="21" t="s">
        <v>37</v>
      </c>
      <c r="D124" s="22">
        <v>1183000</v>
      </c>
      <c r="E124" s="22">
        <v>1277640</v>
      </c>
      <c r="F124" s="22">
        <v>1351666</v>
      </c>
      <c r="G124" s="22">
        <v>-74026</v>
      </c>
      <c r="H124" s="22">
        <v>105.79396387088694</v>
      </c>
      <c r="I124" s="8">
        <v>185000</v>
      </c>
      <c r="J124" s="8">
        <f t="shared" si="4"/>
        <v>1462640</v>
      </c>
      <c r="K124" s="8">
        <f t="shared" si="5"/>
        <v>92.41276048788491</v>
      </c>
      <c r="L124" s="8">
        <v>1436500</v>
      </c>
    </row>
    <row r="125" spans="1:12" x14ac:dyDescent="0.25">
      <c r="A125" s="31" t="s">
        <v>41</v>
      </c>
      <c r="B125" s="32"/>
      <c r="C125" s="32"/>
      <c r="D125" s="23">
        <v>4703000</v>
      </c>
      <c r="E125" s="23">
        <v>5094140</v>
      </c>
      <c r="F125" s="23">
        <v>5365573.0599999996</v>
      </c>
      <c r="G125" s="23">
        <v>-271433.06</v>
      </c>
      <c r="H125" s="23">
        <v>105.33</v>
      </c>
      <c r="I125" s="9">
        <f>SUM(I121:I124)</f>
        <v>713417</v>
      </c>
      <c r="J125" s="9">
        <f t="shared" si="4"/>
        <v>5807557</v>
      </c>
      <c r="K125" s="9">
        <f t="shared" si="5"/>
        <v>92.389503193855859</v>
      </c>
      <c r="L125" s="9">
        <f>SUM(L121:L124)</f>
        <v>5702000</v>
      </c>
    </row>
    <row r="126" spans="1:12" x14ac:dyDescent="0.25">
      <c r="A126" s="20" t="s">
        <v>38</v>
      </c>
      <c r="B126" s="20" t="s">
        <v>42</v>
      </c>
      <c r="C126" s="21" t="s">
        <v>43</v>
      </c>
      <c r="D126" s="22">
        <v>4703000</v>
      </c>
      <c r="E126" s="22">
        <v>5094140</v>
      </c>
      <c r="F126" s="22">
        <v>5364303.0599999996</v>
      </c>
      <c r="G126" s="22">
        <v>-270163.06</v>
      </c>
      <c r="H126" s="22">
        <v>105.30340862245639</v>
      </c>
      <c r="I126" s="8">
        <v>713417</v>
      </c>
      <c r="J126" s="8">
        <f t="shared" si="4"/>
        <v>5807557</v>
      </c>
      <c r="K126" s="8">
        <f t="shared" si="5"/>
        <v>92.367635134704656</v>
      </c>
      <c r="L126" s="8">
        <v>5702000</v>
      </c>
    </row>
    <row r="127" spans="1:12" x14ac:dyDescent="0.25">
      <c r="A127" s="31" t="s">
        <v>54</v>
      </c>
      <c r="B127" s="32"/>
      <c r="C127" s="32"/>
      <c r="D127" s="23">
        <v>4703000</v>
      </c>
      <c r="E127" s="23">
        <v>5094140</v>
      </c>
      <c r="F127" s="23">
        <v>5364303.0599999996</v>
      </c>
      <c r="G127" s="23">
        <v>-270163.06</v>
      </c>
      <c r="H127" s="23">
        <v>105.3</v>
      </c>
      <c r="I127" s="9">
        <v>713417</v>
      </c>
      <c r="J127" s="9">
        <f t="shared" si="4"/>
        <v>5807557</v>
      </c>
      <c r="K127" s="9">
        <f t="shared" si="5"/>
        <v>92.367635134704656</v>
      </c>
      <c r="L127" s="9">
        <v>5702000</v>
      </c>
    </row>
    <row r="128" spans="1:12" x14ac:dyDescent="0.25">
      <c r="A128" s="31" t="s">
        <v>41</v>
      </c>
      <c r="B128" s="32"/>
      <c r="C128" s="32"/>
      <c r="D128" s="23">
        <v>5858950</v>
      </c>
      <c r="E128" s="23">
        <v>6607044</v>
      </c>
      <c r="F128" s="23">
        <v>6213468.9500000002</v>
      </c>
      <c r="G128" s="23">
        <v>393575.05</v>
      </c>
      <c r="H128" s="23">
        <v>94.04</v>
      </c>
      <c r="I128" s="9">
        <f>I101+I118+I125</f>
        <v>713417</v>
      </c>
      <c r="J128" s="9">
        <f t="shared" si="4"/>
        <v>7320461</v>
      </c>
      <c r="K128" s="9">
        <f t="shared" si="5"/>
        <v>84.878110135413607</v>
      </c>
      <c r="L128" s="9">
        <f>L101+L110+L118+L125</f>
        <v>7087940</v>
      </c>
    </row>
    <row r="129" spans="1:12" x14ac:dyDescent="0.25">
      <c r="A129" s="31" t="s">
        <v>54</v>
      </c>
      <c r="B129" s="32"/>
      <c r="C129" s="32"/>
      <c r="D129" s="23">
        <v>5858950</v>
      </c>
      <c r="E129" s="23">
        <v>6607044</v>
      </c>
      <c r="F129" s="23">
        <v>6362905.0599999996</v>
      </c>
      <c r="G129" s="23">
        <v>244138.94</v>
      </c>
      <c r="H129" s="23">
        <v>96.3</v>
      </c>
      <c r="I129" s="9">
        <f>I103+I114+I120+I127</f>
        <v>713417</v>
      </c>
      <c r="J129" s="9">
        <f t="shared" si="4"/>
        <v>7320461</v>
      </c>
      <c r="K129" s="9">
        <f t="shared" si="5"/>
        <v>86.919458487655348</v>
      </c>
      <c r="L129" s="9">
        <f>L103+L114+L120+L127</f>
        <v>7087940</v>
      </c>
    </row>
    <row r="130" spans="1:12" x14ac:dyDescent="0.25">
      <c r="A130" s="25" t="s">
        <v>66</v>
      </c>
      <c r="B130" s="25"/>
      <c r="C130" s="25"/>
      <c r="D130" s="6">
        <f>D63+D90+D128</f>
        <v>34686560</v>
      </c>
      <c r="E130" s="6">
        <f t="shared" ref="E130:L130" si="6">E63+E90+E128</f>
        <v>42321330</v>
      </c>
      <c r="F130" s="6">
        <f t="shared" si="6"/>
        <v>35827285.539999999</v>
      </c>
      <c r="G130" s="6">
        <f t="shared" si="6"/>
        <v>6494044.46</v>
      </c>
      <c r="H130" s="6">
        <f>F130/E130*100</f>
        <v>84.655386633643133</v>
      </c>
      <c r="I130" s="6">
        <f>I63+I90+I128</f>
        <v>516134.1</v>
      </c>
      <c r="J130" s="6">
        <f t="shared" si="6"/>
        <v>42837464.100000001</v>
      </c>
      <c r="K130" s="6">
        <f>F130/J130*100</f>
        <v>83.635402544755209</v>
      </c>
      <c r="L130" s="6">
        <f t="shared" si="6"/>
        <v>40234640</v>
      </c>
    </row>
    <row r="131" spans="1:12" x14ac:dyDescent="0.25">
      <c r="A131" s="25" t="s">
        <v>67</v>
      </c>
      <c r="B131" s="25"/>
      <c r="C131" s="25"/>
      <c r="D131" s="6">
        <f>D64+D91+D129</f>
        <v>34722284</v>
      </c>
      <c r="E131" s="6">
        <f t="shared" ref="E131:L131" si="7">E64+E91+E129</f>
        <v>42357054</v>
      </c>
      <c r="F131" s="6">
        <f t="shared" si="7"/>
        <v>36474628.230000004</v>
      </c>
      <c r="G131" s="6">
        <f t="shared" si="7"/>
        <v>5882425.7700000005</v>
      </c>
      <c r="H131" s="6">
        <f>F131/E131*100</f>
        <v>86.112287766755458</v>
      </c>
      <c r="I131" s="6">
        <f t="shared" si="7"/>
        <v>516134.1</v>
      </c>
      <c r="J131" s="6">
        <f t="shared" si="7"/>
        <v>42873188.100000001</v>
      </c>
      <c r="K131" s="6">
        <f>F131/J131*100</f>
        <v>85.075614495764555</v>
      </c>
      <c r="L131" s="6">
        <f t="shared" si="7"/>
        <v>40270364</v>
      </c>
    </row>
    <row r="135" spans="1:12" x14ac:dyDescent="0.25">
      <c r="A135" s="2"/>
      <c r="B135" s="1"/>
      <c r="C135" s="1" t="s">
        <v>68</v>
      </c>
      <c r="D135" s="1"/>
      <c r="E135" s="1"/>
      <c r="F135" s="1"/>
      <c r="G135" s="1"/>
      <c r="H135" s="1"/>
      <c r="I135" s="1"/>
    </row>
    <row r="136" spans="1:12" x14ac:dyDescent="0.25">
      <c r="A136" s="29"/>
      <c r="B136" s="1"/>
      <c r="C136" s="1" t="s">
        <v>69</v>
      </c>
      <c r="D136" s="1"/>
      <c r="E136" s="1"/>
      <c r="F136" s="1"/>
      <c r="G136" s="1"/>
      <c r="H136" s="1"/>
      <c r="I136" s="1"/>
      <c r="J136" s="4"/>
    </row>
    <row r="137" spans="1:12" x14ac:dyDescent="0.25">
      <c r="A137" s="30"/>
      <c r="B137" s="1"/>
      <c r="C137" s="1" t="s">
        <v>70</v>
      </c>
      <c r="D137" s="1"/>
      <c r="E137" s="1"/>
      <c r="F137" s="1"/>
      <c r="G137" s="1"/>
      <c r="H137" s="1"/>
      <c r="I137" s="1"/>
      <c r="J137" s="4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12" x14ac:dyDescent="0.25">
      <c r="A139" s="1" t="s">
        <v>71</v>
      </c>
      <c r="B139" s="1"/>
      <c r="C139" s="1"/>
      <c r="D139" s="1"/>
      <c r="E139" s="1"/>
      <c r="F139" s="1"/>
      <c r="G139" s="1"/>
      <c r="H139" s="1"/>
      <c r="I139" s="1"/>
    </row>
    <row r="140" spans="1:12" x14ac:dyDescent="0.25">
      <c r="A140" s="1">
        <v>2</v>
      </c>
      <c r="B140" s="1" t="s">
        <v>72</v>
      </c>
      <c r="C140" s="1"/>
      <c r="D140" s="1"/>
      <c r="E140" s="1"/>
      <c r="F140" s="1"/>
      <c r="G140" s="1"/>
      <c r="H140" s="1"/>
      <c r="I140" s="1"/>
    </row>
    <row r="141" spans="1:12" x14ac:dyDescent="0.25">
      <c r="A141" s="1">
        <v>4</v>
      </c>
      <c r="B141" s="1" t="s">
        <v>73</v>
      </c>
      <c r="C141" s="1"/>
      <c r="D141" s="1"/>
      <c r="E141" s="1"/>
      <c r="F141" s="1"/>
      <c r="G141" s="1"/>
      <c r="H141" s="1"/>
      <c r="I141" s="1"/>
    </row>
    <row r="142" spans="1:12" x14ac:dyDescent="0.25">
      <c r="A142" s="1">
        <v>5</v>
      </c>
      <c r="B142" s="1" t="s">
        <v>74</v>
      </c>
      <c r="C142" s="1"/>
      <c r="D142" s="1"/>
      <c r="E142" s="1"/>
      <c r="F142" s="1"/>
      <c r="G142" s="1"/>
      <c r="H142" s="1"/>
      <c r="I142" s="1"/>
    </row>
    <row r="143" spans="1:12" x14ac:dyDescent="0.25">
      <c r="A143" s="1">
        <v>7</v>
      </c>
      <c r="B143" s="1" t="s">
        <v>75</v>
      </c>
      <c r="C143" s="1"/>
      <c r="D143" s="1"/>
      <c r="E143" s="1"/>
      <c r="F143" s="1"/>
      <c r="G143" s="1"/>
      <c r="H143" s="1"/>
      <c r="I143" s="1"/>
    </row>
    <row r="144" spans="1:12" x14ac:dyDescent="0.25">
      <c r="A144" s="1">
        <v>33063</v>
      </c>
      <c r="B144" s="1" t="s">
        <v>77</v>
      </c>
      <c r="C144" s="1"/>
      <c r="D144" s="1"/>
      <c r="E144" s="1"/>
      <c r="F144" s="1"/>
      <c r="G144" s="1"/>
      <c r="H144" s="1"/>
      <c r="I144" s="1"/>
    </row>
    <row r="145" spans="1:9" x14ac:dyDescent="0.25">
      <c r="A145" s="1">
        <v>33353</v>
      </c>
      <c r="B145" s="1" t="s">
        <v>76</v>
      </c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</sheetData>
  <mergeCells count="37">
    <mergeCell ref="A60:C60"/>
    <mergeCell ref="A61:C61"/>
    <mergeCell ref="A64:C64"/>
    <mergeCell ref="A63:C63"/>
    <mergeCell ref="A25:C25"/>
    <mergeCell ref="A33:C33"/>
    <mergeCell ref="A38:C38"/>
    <mergeCell ref="A47:C47"/>
    <mergeCell ref="A58:C58"/>
    <mergeCell ref="A18:C18"/>
    <mergeCell ref="A31:C31"/>
    <mergeCell ref="A35:C35"/>
    <mergeCell ref="A40:C40"/>
    <mergeCell ref="A49:C49"/>
    <mergeCell ref="A1:H1"/>
    <mergeCell ref="A2:H2"/>
    <mergeCell ref="A3:H3"/>
    <mergeCell ref="A4:H4"/>
    <mergeCell ref="A16:C16"/>
    <mergeCell ref="A73:C73"/>
    <mergeCell ref="A75:C75"/>
    <mergeCell ref="A80:C80"/>
    <mergeCell ref="A82:C82"/>
    <mergeCell ref="A87:C87"/>
    <mergeCell ref="A89:C89"/>
    <mergeCell ref="A90:C90"/>
    <mergeCell ref="A91:C91"/>
    <mergeCell ref="A101:C101"/>
    <mergeCell ref="A103:C103"/>
    <mergeCell ref="A127:C127"/>
    <mergeCell ref="A128:C128"/>
    <mergeCell ref="A129:C129"/>
    <mergeCell ref="A110:C110"/>
    <mergeCell ref="A114:C114"/>
    <mergeCell ref="A118:C118"/>
    <mergeCell ref="A120:C120"/>
    <mergeCell ref="A125:C125"/>
  </mergeCells>
  <pageMargins left="0.7" right="0.7" top="0.75" bottom="0.75" header="0.3" footer="0.3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Hlávková Andrea</cp:lastModifiedBy>
  <cp:lastPrinted>2021-12-10T10:51:43Z</cp:lastPrinted>
  <dcterms:created xsi:type="dcterms:W3CDTF">2021-12-09T19:40:56Z</dcterms:created>
  <dcterms:modified xsi:type="dcterms:W3CDTF">2021-12-16T09:14:53Z</dcterms:modified>
</cp:coreProperties>
</file>