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hlavkova\Documents\ZŠ\Rozpočet\"/>
    </mc:Choice>
  </mc:AlternateContent>
  <xr:revisionPtr revIDLastSave="0" documentId="8_{E9013A98-8B39-48AB-95AB-2F9720A309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7" i="1" l="1"/>
  <c r="F147" i="1"/>
  <c r="G147" i="1"/>
  <c r="E146" i="1"/>
  <c r="F146" i="1"/>
  <c r="H146" i="1" s="1"/>
  <c r="G146" i="1"/>
  <c r="D147" i="1"/>
  <c r="D146" i="1"/>
  <c r="K109" i="1"/>
  <c r="J104" i="1"/>
  <c r="K104" i="1" s="1"/>
  <c r="J105" i="1"/>
  <c r="K105" i="1" s="1"/>
  <c r="J106" i="1"/>
  <c r="K106" i="1" s="1"/>
  <c r="J107" i="1"/>
  <c r="K107" i="1" s="1"/>
  <c r="J108" i="1"/>
  <c r="K108" i="1" s="1"/>
  <c r="J109" i="1"/>
  <c r="J110" i="1"/>
  <c r="K110" i="1" s="1"/>
  <c r="J111" i="1"/>
  <c r="K111" i="1" s="1"/>
  <c r="J112" i="1"/>
  <c r="K112" i="1" s="1"/>
  <c r="J113" i="1"/>
  <c r="K113" i="1" s="1"/>
  <c r="J114" i="1"/>
  <c r="K114" i="1" s="1"/>
  <c r="J115" i="1"/>
  <c r="K115" i="1" s="1"/>
  <c r="J116" i="1"/>
  <c r="K116" i="1" s="1"/>
  <c r="J117" i="1"/>
  <c r="K117" i="1" s="1"/>
  <c r="J118" i="1"/>
  <c r="K118" i="1" s="1"/>
  <c r="J119" i="1"/>
  <c r="K119" i="1" s="1"/>
  <c r="J120" i="1"/>
  <c r="K120" i="1" s="1"/>
  <c r="J121" i="1"/>
  <c r="K121" i="1" s="1"/>
  <c r="J122" i="1"/>
  <c r="K122" i="1" s="1"/>
  <c r="J123" i="1"/>
  <c r="K123" i="1" s="1"/>
  <c r="J124" i="1"/>
  <c r="K124" i="1" s="1"/>
  <c r="J125" i="1"/>
  <c r="K125" i="1" s="1"/>
  <c r="J126" i="1"/>
  <c r="K126" i="1" s="1"/>
  <c r="J127" i="1"/>
  <c r="K127" i="1" s="1"/>
  <c r="J128" i="1"/>
  <c r="K128" i="1" s="1"/>
  <c r="J129" i="1"/>
  <c r="K129" i="1" s="1"/>
  <c r="J130" i="1"/>
  <c r="K130" i="1" s="1"/>
  <c r="J131" i="1"/>
  <c r="K131" i="1" s="1"/>
  <c r="J132" i="1"/>
  <c r="K132" i="1" s="1"/>
  <c r="J133" i="1"/>
  <c r="K133" i="1" s="1"/>
  <c r="J134" i="1"/>
  <c r="K134" i="1" s="1"/>
  <c r="J135" i="1"/>
  <c r="K135" i="1" s="1"/>
  <c r="J136" i="1"/>
  <c r="K136" i="1" s="1"/>
  <c r="J137" i="1"/>
  <c r="K137" i="1" s="1"/>
  <c r="J138" i="1"/>
  <c r="K138" i="1" s="1"/>
  <c r="J139" i="1"/>
  <c r="K139" i="1" s="1"/>
  <c r="J140" i="1"/>
  <c r="K140" i="1" s="1"/>
  <c r="J141" i="1"/>
  <c r="K141" i="1" s="1"/>
  <c r="J142" i="1"/>
  <c r="K142" i="1" s="1"/>
  <c r="J143" i="1"/>
  <c r="K143" i="1" s="1"/>
  <c r="J144" i="1"/>
  <c r="K144" i="1" s="1"/>
  <c r="J145" i="1"/>
  <c r="K145" i="1" s="1"/>
  <c r="J103" i="1"/>
  <c r="K103" i="1" s="1"/>
  <c r="I145" i="1"/>
  <c r="I144" i="1"/>
  <c r="J32" i="1"/>
  <c r="J33" i="1"/>
  <c r="J34" i="1"/>
  <c r="J31" i="1"/>
  <c r="K31" i="1" s="1"/>
  <c r="H147" i="1" l="1"/>
  <c r="H123" i="1"/>
  <c r="J72" i="1" l="1"/>
  <c r="K72" i="1" s="1"/>
  <c r="J73" i="1"/>
  <c r="K73" i="1" s="1"/>
  <c r="J74" i="1"/>
  <c r="K74" i="1" s="1"/>
  <c r="J75" i="1"/>
  <c r="K75" i="1" s="1"/>
  <c r="J76" i="1"/>
  <c r="K76" i="1" s="1"/>
  <c r="J77" i="1"/>
  <c r="K77" i="1" s="1"/>
  <c r="J78" i="1"/>
  <c r="K78" i="1" s="1"/>
  <c r="J79" i="1"/>
  <c r="K79" i="1" s="1"/>
  <c r="J80" i="1"/>
  <c r="K80" i="1" s="1"/>
  <c r="J81" i="1"/>
  <c r="K81" i="1" s="1"/>
  <c r="J82" i="1"/>
  <c r="K82" i="1" s="1"/>
  <c r="J83" i="1"/>
  <c r="K83" i="1" s="1"/>
  <c r="J84" i="1"/>
  <c r="K84" i="1" s="1"/>
  <c r="J85" i="1"/>
  <c r="K85" i="1" s="1"/>
  <c r="J86" i="1"/>
  <c r="K86" i="1" s="1"/>
  <c r="J87" i="1"/>
  <c r="K87" i="1" s="1"/>
  <c r="J88" i="1"/>
  <c r="K88" i="1" s="1"/>
  <c r="J89" i="1"/>
  <c r="K89" i="1" s="1"/>
  <c r="J90" i="1"/>
  <c r="K90" i="1" s="1"/>
  <c r="J91" i="1"/>
  <c r="K91" i="1" s="1"/>
  <c r="J92" i="1"/>
  <c r="K92" i="1" s="1"/>
  <c r="J93" i="1"/>
  <c r="K93" i="1" s="1"/>
  <c r="J94" i="1"/>
  <c r="K94" i="1" s="1"/>
  <c r="J95" i="1"/>
  <c r="K95" i="1" s="1"/>
  <c r="J96" i="1"/>
  <c r="K96" i="1" s="1"/>
  <c r="J97" i="1"/>
  <c r="K97" i="1" s="1"/>
  <c r="J98" i="1"/>
  <c r="K98" i="1" s="1"/>
  <c r="J99" i="1"/>
  <c r="K99" i="1" s="1"/>
  <c r="J100" i="1"/>
  <c r="K100" i="1" s="1"/>
  <c r="J102" i="1"/>
  <c r="K102" i="1" s="1"/>
  <c r="J71" i="1"/>
  <c r="K71" i="1" s="1"/>
  <c r="I102" i="1"/>
  <c r="I101" i="1"/>
  <c r="J101" i="1" s="1"/>
  <c r="K101" i="1" s="1"/>
  <c r="J6" i="1"/>
  <c r="K6" i="1" s="1"/>
  <c r="J7" i="1"/>
  <c r="K7" i="1" s="1"/>
  <c r="J8" i="1"/>
  <c r="K8" i="1" s="1"/>
  <c r="J9" i="1"/>
  <c r="K9" i="1" s="1"/>
  <c r="J10" i="1"/>
  <c r="K10" i="1" s="1"/>
  <c r="J11" i="1"/>
  <c r="K11" i="1" s="1"/>
  <c r="J12" i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5" i="1"/>
  <c r="K25" i="1" s="1"/>
  <c r="J26" i="1"/>
  <c r="K26" i="1" s="1"/>
  <c r="J27" i="1"/>
  <c r="K27" i="1" s="1"/>
  <c r="J28" i="1"/>
  <c r="K28" i="1" s="1"/>
  <c r="J29" i="1"/>
  <c r="K29" i="1" s="1"/>
  <c r="J35" i="1"/>
  <c r="K35" i="1" s="1"/>
  <c r="J36" i="1"/>
  <c r="K36" i="1" s="1"/>
  <c r="J37" i="1"/>
  <c r="K37" i="1" s="1"/>
  <c r="J38" i="1"/>
  <c r="K38" i="1" s="1"/>
  <c r="J39" i="1"/>
  <c r="K39" i="1" s="1"/>
  <c r="J40" i="1"/>
  <c r="K40" i="1" s="1"/>
  <c r="J41" i="1"/>
  <c r="K41" i="1" s="1"/>
  <c r="J42" i="1"/>
  <c r="K42" i="1" s="1"/>
  <c r="J43" i="1"/>
  <c r="K43" i="1" s="1"/>
  <c r="J44" i="1"/>
  <c r="K44" i="1" s="1"/>
  <c r="J45" i="1"/>
  <c r="K45" i="1" s="1"/>
  <c r="J46" i="1"/>
  <c r="K46" i="1" s="1"/>
  <c r="J47" i="1"/>
  <c r="K47" i="1" s="1"/>
  <c r="J48" i="1"/>
  <c r="K48" i="1" s="1"/>
  <c r="J49" i="1"/>
  <c r="K49" i="1" s="1"/>
  <c r="J50" i="1"/>
  <c r="K50" i="1" s="1"/>
  <c r="J51" i="1"/>
  <c r="K51" i="1" s="1"/>
  <c r="J52" i="1"/>
  <c r="K52" i="1" s="1"/>
  <c r="J53" i="1"/>
  <c r="K53" i="1" s="1"/>
  <c r="J54" i="1"/>
  <c r="K54" i="1" s="1"/>
  <c r="J55" i="1"/>
  <c r="K55" i="1" s="1"/>
  <c r="J56" i="1"/>
  <c r="K56" i="1" s="1"/>
  <c r="J57" i="1"/>
  <c r="K57" i="1" s="1"/>
  <c r="J58" i="1"/>
  <c r="K58" i="1" s="1"/>
  <c r="J59" i="1"/>
  <c r="K59" i="1" s="1"/>
  <c r="J60" i="1"/>
  <c r="K60" i="1" s="1"/>
  <c r="J61" i="1"/>
  <c r="K61" i="1" s="1"/>
  <c r="J62" i="1"/>
  <c r="K62" i="1" s="1"/>
  <c r="J63" i="1"/>
  <c r="K63" i="1" s="1"/>
  <c r="J64" i="1"/>
  <c r="K64" i="1" s="1"/>
  <c r="J65" i="1"/>
  <c r="K65" i="1" s="1"/>
  <c r="J66" i="1"/>
  <c r="K66" i="1" s="1"/>
  <c r="J67" i="1"/>
  <c r="K67" i="1" s="1"/>
  <c r="J68" i="1"/>
  <c r="K68" i="1" s="1"/>
  <c r="J5" i="1" l="1"/>
  <c r="K5" i="1" s="1"/>
  <c r="I24" i="1"/>
  <c r="I30" i="1"/>
  <c r="I70" i="1" l="1"/>
  <c r="J30" i="1"/>
  <c r="K30" i="1" s="1"/>
  <c r="I69" i="1"/>
  <c r="J24" i="1"/>
  <c r="K24" i="1" s="1"/>
  <c r="H26" i="1"/>
  <c r="H19" i="1"/>
  <c r="I146" i="1" l="1"/>
  <c r="J69" i="1"/>
  <c r="I147" i="1"/>
  <c r="J70" i="1"/>
  <c r="K70" i="1" l="1"/>
  <c r="J147" i="1"/>
  <c r="K147" i="1" s="1"/>
  <c r="K69" i="1"/>
  <c r="J146" i="1"/>
  <c r="K146" i="1" s="1"/>
</calcChain>
</file>

<file path=xl/sharedStrings.xml><?xml version="1.0" encoding="utf-8"?>
<sst xmlns="http://schemas.openxmlformats.org/spreadsheetml/2006/main" count="370" uniqueCount="87">
  <si>
    <t xml:space="preserve">60336293 Základní  škola a Mateřská škola Štramberk                                  </t>
  </si>
  <si>
    <t>Zauličí 485 Štramberk</t>
  </si>
  <si>
    <t>NZUZ</t>
  </si>
  <si>
    <t>SU</t>
  </si>
  <si>
    <t>Popis</t>
  </si>
  <si>
    <t>SP</t>
  </si>
  <si>
    <t>UP</t>
  </si>
  <si>
    <t>Skutečnost</t>
  </si>
  <si>
    <t>UP - skutečnost</t>
  </si>
  <si>
    <t>Skut./UP (%)</t>
  </si>
  <si>
    <t xml:space="preserve">    00002</t>
  </si>
  <si>
    <t>501</t>
  </si>
  <si>
    <t>Spotřeba materiálu</t>
  </si>
  <si>
    <t>502</t>
  </si>
  <si>
    <t>Spotřeba energie</t>
  </si>
  <si>
    <t>511</t>
  </si>
  <si>
    <t>Opravy a udržování</t>
  </si>
  <si>
    <t>512</t>
  </si>
  <si>
    <t>Cestovné</t>
  </si>
  <si>
    <t>513</t>
  </si>
  <si>
    <t>Náklady na reprezentaci</t>
  </si>
  <si>
    <t>518</t>
  </si>
  <si>
    <t>Ostatní služby</t>
  </si>
  <si>
    <t>521</t>
  </si>
  <si>
    <t>Mzdové náklady</t>
  </si>
  <si>
    <t>551</t>
  </si>
  <si>
    <t>Odpisy dlouhodobého majetku</t>
  </si>
  <si>
    <t>558</t>
  </si>
  <si>
    <t>569</t>
  </si>
  <si>
    <t>Ostatní finanční náklady</t>
  </si>
  <si>
    <t xml:space="preserve">    00004</t>
  </si>
  <si>
    <t xml:space="preserve">    00007</t>
  </si>
  <si>
    <t xml:space="preserve">    33063</t>
  </si>
  <si>
    <t>524</t>
  </si>
  <si>
    <t>Zákonné sociální pojištění</t>
  </si>
  <si>
    <t xml:space="preserve">    33086</t>
  </si>
  <si>
    <t xml:space="preserve">    33353</t>
  </si>
  <si>
    <t>525</t>
  </si>
  <si>
    <t>Jiné sociální pojištění</t>
  </si>
  <si>
    <t>527</t>
  </si>
  <si>
    <t>Zákonné sociální náklady</t>
  </si>
  <si>
    <t>Náklady celkem</t>
  </si>
  <si>
    <t>672</t>
  </si>
  <si>
    <t>Výnosy vybraných místních vládních institucí z transferů</t>
  </si>
  <si>
    <t>602</t>
  </si>
  <si>
    <t>Výnosy z prodeje služeb</t>
  </si>
  <si>
    <t>609</t>
  </si>
  <si>
    <t>Jiné výnosy z vlastních výkonů</t>
  </si>
  <si>
    <t>649</t>
  </si>
  <si>
    <t>Ostatní  výnosy z činnosti</t>
  </si>
  <si>
    <t>662</t>
  </si>
  <si>
    <t>Úroky</t>
  </si>
  <si>
    <t xml:space="preserve">    00403</t>
  </si>
  <si>
    <t>NZUZ     00403 Rozpuštění inv. transféru</t>
  </si>
  <si>
    <t xml:space="preserve">    33088</t>
  </si>
  <si>
    <t>Výnosy celkem</t>
  </si>
  <si>
    <t>Náklady z DDM</t>
  </si>
  <si>
    <t>Potraviny</t>
  </si>
  <si>
    <t>Stravné</t>
  </si>
  <si>
    <t>Výnosy Celkem</t>
  </si>
  <si>
    <t>RO č.1</t>
  </si>
  <si>
    <t>UP č.1</t>
  </si>
  <si>
    <t>Skut/UP č.1(%)</t>
  </si>
  <si>
    <t>Náklady celkem ŽS</t>
  </si>
  <si>
    <t>Výnosy celkem ZŠ</t>
  </si>
  <si>
    <t xml:space="preserve">    33087</t>
  </si>
  <si>
    <t>Náklady celkem MŠZ</t>
  </si>
  <si>
    <t>Výnosy celkem MŠZ</t>
  </si>
  <si>
    <t>Náklady celkem MŠB</t>
  </si>
  <si>
    <t>Výnosy celkem MŠB</t>
  </si>
  <si>
    <t xml:space="preserve">    00005</t>
  </si>
  <si>
    <t>Náklady celkem ZŠ a MŠ Štramberk</t>
  </si>
  <si>
    <t>Výnosy celkem ZŠ a MŠ Štramberk</t>
  </si>
  <si>
    <t>Základní škola</t>
  </si>
  <si>
    <t>Mateřská škola Zauličí</t>
  </si>
  <si>
    <t>Mateřská škola Bařiny</t>
  </si>
  <si>
    <t>Zdroje:</t>
  </si>
  <si>
    <t>zřizovatel - Město Štramberk</t>
  </si>
  <si>
    <t>vlastní zdroje (ze školného a stravného)</t>
  </si>
  <si>
    <t>bezúplatně převzatých osobních ochranných prostředků (roušek, respirátorů, testů)</t>
  </si>
  <si>
    <t>účelový příspěvek MěÚ</t>
  </si>
  <si>
    <t>dotace MŠMT - Šablony pro ZŠ a MŠ II a III, OKAP II</t>
  </si>
  <si>
    <t>Ministerstvo školství prostřednictvím Krajského úřadu MSK - přímé náklady na vzdělávání</t>
  </si>
  <si>
    <t>dotace ze státního rozpočtu - Nástroje pro oživení a odolnost - MŠ</t>
  </si>
  <si>
    <t>dotace ze státního rozpočtu - Nástroje pro oživení a odolnost - ZŠ</t>
  </si>
  <si>
    <t>dotace ze státního rozpočtu - Nástroje pro oživení a odolnost- doučování</t>
  </si>
  <si>
    <t>PLNĚNÍ PLÁNU K 31.03.2022 + RO č.1 - Základní škola a Mateřská škola Štramberk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</si>
</sst>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61D6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5" fillId="2" borderId="1" xfId="0" applyNumberFormat="1" applyFont="1" applyFill="1" applyBorder="1" applyAlignment="1">
      <alignment horizontal="right" vertical="top" wrapText="1"/>
    </xf>
    <xf numFmtId="0" fontId="0" fillId="0" borderId="0" xfId="0"/>
    <xf numFmtId="49" fontId="2" fillId="2" borderId="1" xfId="0" applyNumberFormat="1" applyFont="1" applyFill="1" applyBorder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horizontal="right" vertical="top" wrapText="1"/>
    </xf>
    <xf numFmtId="49" fontId="3" fillId="3" borderId="1" xfId="0" applyNumberFormat="1" applyFont="1" applyFill="1" applyBorder="1" applyAlignment="1">
      <alignment horizontal="left" vertical="top" wrapText="1"/>
    </xf>
    <xf numFmtId="49" fontId="3" fillId="3" borderId="1" xfId="0" applyNumberFormat="1" applyFont="1" applyFill="1" applyBorder="1" applyAlignment="1">
      <alignment horizontal="left" vertical="top"/>
    </xf>
    <xf numFmtId="4" fontId="3" fillId="3" borderId="1" xfId="0" applyNumberFormat="1" applyFont="1" applyFill="1" applyBorder="1" applyAlignment="1">
      <alignment horizontal="right" vertical="top"/>
    </xf>
    <xf numFmtId="4" fontId="4" fillId="3" borderId="1" xfId="0" applyNumberFormat="1" applyFont="1" applyFill="1" applyBorder="1" applyAlignment="1">
      <alignment horizontal="right" vertical="top"/>
    </xf>
    <xf numFmtId="49" fontId="4" fillId="3" borderId="1" xfId="0" applyNumberFormat="1" applyFont="1" applyFill="1" applyBorder="1" applyAlignment="1">
      <alignment horizontal="left" vertical="top"/>
    </xf>
    <xf numFmtId="49" fontId="4" fillId="3" borderId="1" xfId="0" applyNumberFormat="1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/>
    </xf>
    <xf numFmtId="4" fontId="3" fillId="4" borderId="1" xfId="0" applyNumberFormat="1" applyFont="1" applyFill="1" applyBorder="1" applyAlignment="1">
      <alignment horizontal="right" vertical="top"/>
    </xf>
    <xf numFmtId="4" fontId="4" fillId="4" borderId="1" xfId="0" applyNumberFormat="1" applyFont="1" applyFill="1" applyBorder="1" applyAlignment="1">
      <alignment horizontal="right" vertical="top"/>
    </xf>
    <xf numFmtId="4" fontId="3" fillId="5" borderId="1" xfId="0" applyNumberFormat="1" applyFont="1" applyFill="1" applyBorder="1" applyAlignment="1">
      <alignment horizontal="right" vertical="top"/>
    </xf>
    <xf numFmtId="4" fontId="4" fillId="5" borderId="1" xfId="0" applyNumberFormat="1" applyFont="1" applyFill="1" applyBorder="1" applyAlignment="1">
      <alignment vertical="top"/>
    </xf>
    <xf numFmtId="4" fontId="4" fillId="5" borderId="1" xfId="0" applyNumberFormat="1" applyFont="1" applyFill="1" applyBorder="1" applyAlignment="1">
      <alignment horizontal="right" vertical="top"/>
    </xf>
    <xf numFmtId="4" fontId="4" fillId="4" borderId="1" xfId="0" applyNumberFormat="1" applyFont="1" applyFill="1" applyBorder="1" applyAlignment="1">
      <alignment vertical="top"/>
    </xf>
    <xf numFmtId="49" fontId="3" fillId="5" borderId="1" xfId="0" applyNumberFormat="1" applyFont="1" applyFill="1" applyBorder="1" applyAlignment="1">
      <alignment horizontal="right" vertical="top" wrapText="1"/>
    </xf>
    <xf numFmtId="49" fontId="3" fillId="5" borderId="1" xfId="0" applyNumberFormat="1" applyFont="1" applyFill="1" applyBorder="1" applyAlignment="1">
      <alignment horizontal="left" vertical="top" wrapText="1"/>
    </xf>
    <xf numFmtId="49" fontId="3" fillId="5" borderId="1" xfId="0" applyNumberFormat="1" applyFont="1" applyFill="1" applyBorder="1" applyAlignment="1">
      <alignment horizontal="left" vertical="top"/>
    </xf>
    <xf numFmtId="0" fontId="4" fillId="5" borderId="1" xfId="0" applyFont="1" applyFill="1" applyBorder="1" applyAlignment="1">
      <alignment vertical="top"/>
    </xf>
    <xf numFmtId="4" fontId="3" fillId="2" borderId="1" xfId="0" applyNumberFormat="1" applyFont="1" applyFill="1" applyBorder="1" applyAlignment="1">
      <alignment horizontal="right" vertical="top"/>
    </xf>
    <xf numFmtId="4" fontId="4" fillId="2" borderId="1" xfId="0" applyNumberFormat="1" applyFont="1" applyFill="1" applyBorder="1" applyAlignment="1">
      <alignment vertical="top"/>
    </xf>
    <xf numFmtId="4" fontId="4" fillId="2" borderId="1" xfId="0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wrapText="1"/>
    </xf>
    <xf numFmtId="49" fontId="3" fillId="3" borderId="1" xfId="0" applyNumberFormat="1" applyFont="1" applyFill="1" applyBorder="1" applyAlignment="1"/>
    <xf numFmtId="49" fontId="3" fillId="6" borderId="1" xfId="0" applyNumberFormat="1" applyFont="1" applyFill="1" applyBorder="1" applyAlignment="1">
      <alignment horizontal="right" vertical="top" wrapText="1"/>
    </xf>
    <xf numFmtId="49" fontId="3" fillId="6" borderId="1" xfId="0" applyNumberFormat="1" applyFont="1" applyFill="1" applyBorder="1" applyAlignment="1">
      <alignment horizontal="left" vertical="top" wrapText="1"/>
    </xf>
    <xf numFmtId="49" fontId="3" fillId="6" borderId="1" xfId="0" applyNumberFormat="1" applyFont="1" applyFill="1" applyBorder="1" applyAlignment="1">
      <alignment horizontal="left" vertical="top"/>
    </xf>
    <xf numFmtId="4" fontId="3" fillId="6" borderId="1" xfId="0" applyNumberFormat="1" applyFont="1" applyFill="1" applyBorder="1" applyAlignment="1">
      <alignment horizontal="right" vertical="top"/>
    </xf>
    <xf numFmtId="0" fontId="4" fillId="6" borderId="1" xfId="0" applyFont="1" applyFill="1" applyBorder="1" applyAlignment="1">
      <alignment vertical="top"/>
    </xf>
    <xf numFmtId="4" fontId="3" fillId="7" borderId="1" xfId="0" applyNumberFormat="1" applyFont="1" applyFill="1" applyBorder="1" applyAlignment="1">
      <alignment horizontal="right" vertical="top"/>
    </xf>
    <xf numFmtId="49" fontId="4" fillId="6" borderId="1" xfId="0" applyNumberFormat="1" applyFont="1" applyFill="1" applyBorder="1" applyAlignment="1">
      <alignment horizontal="right" vertical="top" wrapText="1"/>
    </xf>
    <xf numFmtId="49" fontId="4" fillId="6" borderId="1" xfId="0" applyNumberFormat="1" applyFont="1" applyFill="1" applyBorder="1" applyAlignment="1">
      <alignment horizontal="left" vertical="top" wrapText="1"/>
    </xf>
    <xf numFmtId="49" fontId="4" fillId="6" borderId="1" xfId="0" applyNumberFormat="1" applyFont="1" applyFill="1" applyBorder="1" applyAlignment="1">
      <alignment horizontal="left" vertical="top"/>
    </xf>
    <xf numFmtId="4" fontId="4" fillId="6" borderId="1" xfId="0" applyNumberFormat="1" applyFont="1" applyFill="1" applyBorder="1" applyAlignment="1">
      <alignment horizontal="right" vertical="top"/>
    </xf>
    <xf numFmtId="4" fontId="4" fillId="6" borderId="1" xfId="0" applyNumberFormat="1" applyFont="1" applyFill="1" applyBorder="1" applyAlignment="1">
      <alignment vertical="top"/>
    </xf>
    <xf numFmtId="4" fontId="4" fillId="7" borderId="1" xfId="0" applyNumberFormat="1" applyFont="1" applyFill="1" applyBorder="1" applyAlignment="1">
      <alignment horizontal="right" vertical="top"/>
    </xf>
    <xf numFmtId="4" fontId="4" fillId="7" borderId="1" xfId="0" applyNumberFormat="1" applyFont="1" applyFill="1" applyBorder="1" applyAlignment="1">
      <alignment vertical="top"/>
    </xf>
    <xf numFmtId="0" fontId="0" fillId="3" borderId="0" xfId="0" applyFill="1"/>
    <xf numFmtId="0" fontId="0" fillId="8" borderId="0" xfId="0" applyFill="1"/>
    <xf numFmtId="0" fontId="0" fillId="6" borderId="0" xfId="0" applyFill="1"/>
    <xf numFmtId="49" fontId="4" fillId="7" borderId="1" xfId="0" applyNumberFormat="1" applyFont="1" applyFill="1" applyBorder="1" applyAlignment="1">
      <alignment horizontal="left" vertical="top" wrapText="1"/>
    </xf>
    <xf numFmtId="0" fontId="0" fillId="7" borderId="1" xfId="0" applyFill="1" applyBorder="1"/>
    <xf numFmtId="49" fontId="4" fillId="2" borderId="1" xfId="0" applyNumberFormat="1" applyFont="1" applyFill="1" applyBorder="1" applyAlignment="1">
      <alignment horizontal="left" vertical="top" wrapText="1"/>
    </xf>
    <xf numFmtId="0" fontId="0" fillId="2" borderId="1" xfId="0" applyFill="1" applyBorder="1"/>
    <xf numFmtId="49" fontId="3" fillId="2" borderId="1" xfId="0" applyNumberFormat="1" applyFont="1" applyFill="1" applyBorder="1" applyAlignment="1">
      <alignment horizontal="left" vertical="top" wrapText="1"/>
    </xf>
    <xf numFmtId="49" fontId="3" fillId="4" borderId="1" xfId="0" applyNumberFormat="1" applyFont="1" applyFill="1" applyBorder="1" applyAlignment="1">
      <alignment wrapText="1"/>
    </xf>
    <xf numFmtId="0" fontId="0" fillId="4" borderId="1" xfId="0" applyFill="1" applyBorder="1" applyAlignment="1"/>
    <xf numFmtId="49" fontId="4" fillId="4" borderId="1" xfId="0" applyNumberFormat="1" applyFont="1" applyFill="1" applyBorder="1" applyAlignment="1">
      <alignment horizontal="left" vertical="top" wrapText="1"/>
    </xf>
    <xf numFmtId="0" fontId="0" fillId="4" borderId="1" xfId="0" applyFill="1" applyBorder="1"/>
    <xf numFmtId="49" fontId="3" fillId="3" borderId="1" xfId="0" applyNumberFormat="1" applyFont="1" applyFill="1" applyBorder="1" applyAlignment="1">
      <alignment horizontal="left" vertical="top" wrapText="1"/>
    </xf>
    <xf numFmtId="0" fontId="0" fillId="3" borderId="1" xfId="0" applyFill="1" applyBorder="1"/>
    <xf numFmtId="49" fontId="3" fillId="4" borderId="1" xfId="0" applyNumberFormat="1" applyFont="1" applyFill="1" applyBorder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0" fontId="0" fillId="0" borderId="0" xfId="0"/>
    <xf numFmtId="49" fontId="6" fillId="9" borderId="0" xfId="0" applyNumberFormat="1" applyFont="1" applyFill="1" applyAlignment="1">
      <alignment horizontal="left" vertical="top" wrapText="1"/>
    </xf>
    <xf numFmtId="0" fontId="0" fillId="9" borderId="0" xfId="0" applyFill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65"/>
  <sheetViews>
    <sheetView tabSelected="1" topLeftCell="A109" workbookViewId="0">
      <selection activeCell="A3" sqref="A3:H3"/>
    </sheetView>
  </sheetViews>
  <sheetFormatPr defaultRowHeight="15" x14ac:dyDescent="0.25"/>
  <cols>
    <col min="1" max="1" width="7.140625" customWidth="1"/>
    <col min="2" max="2" width="5.5703125" customWidth="1"/>
    <col min="3" max="3" width="21.5703125" customWidth="1"/>
    <col min="4" max="4" width="12" customWidth="1"/>
    <col min="5" max="5" width="13.42578125" customWidth="1"/>
    <col min="6" max="6" width="12.7109375" customWidth="1"/>
    <col min="7" max="7" width="11.5703125" customWidth="1"/>
    <col min="8" max="8" width="6.42578125" customWidth="1"/>
    <col min="9" max="9" width="10.140625" customWidth="1"/>
    <col min="10" max="10" width="11.28515625" bestFit="1" customWidth="1"/>
    <col min="11" max="11" width="6.5703125" customWidth="1"/>
  </cols>
  <sheetData>
    <row r="1" spans="1:11" ht="16.899999999999999" customHeight="1" x14ac:dyDescent="0.25">
      <c r="A1" s="56" t="s">
        <v>0</v>
      </c>
      <c r="B1" s="57"/>
      <c r="C1" s="57"/>
      <c r="D1" s="57"/>
      <c r="E1" s="57"/>
      <c r="F1" s="57"/>
      <c r="G1" s="57"/>
      <c r="H1" s="57"/>
    </row>
    <row r="2" spans="1:11" ht="24" customHeight="1" x14ac:dyDescent="0.25">
      <c r="A2" s="56" t="s">
        <v>1</v>
      </c>
      <c r="B2" s="57"/>
      <c r="C2" s="57"/>
      <c r="D2" s="57"/>
      <c r="E2" s="57"/>
      <c r="F2" s="57"/>
      <c r="G2" s="57"/>
      <c r="H2" s="57"/>
    </row>
    <row r="3" spans="1:11" ht="31.15" customHeight="1" x14ac:dyDescent="0.25">
      <c r="A3" s="58" t="s">
        <v>86</v>
      </c>
      <c r="B3" s="59"/>
      <c r="C3" s="59"/>
      <c r="D3" s="59"/>
      <c r="E3" s="59"/>
      <c r="F3" s="59"/>
      <c r="G3" s="59"/>
      <c r="H3" s="59"/>
    </row>
    <row r="4" spans="1:11" ht="22.5" customHeight="1" x14ac:dyDescent="0.25">
      <c r="A4" s="3" t="s">
        <v>2</v>
      </c>
      <c r="B4" s="3" t="s">
        <v>3</v>
      </c>
      <c r="C4" s="3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1" t="s">
        <v>60</v>
      </c>
      <c r="J4" s="1" t="s">
        <v>61</v>
      </c>
      <c r="K4" s="1" t="s">
        <v>62</v>
      </c>
    </row>
    <row r="5" spans="1:11" ht="15" customHeight="1" x14ac:dyDescent="0.25">
      <c r="A5" s="5" t="s">
        <v>10</v>
      </c>
      <c r="B5" s="6" t="s">
        <v>11</v>
      </c>
      <c r="C5" s="7" t="s">
        <v>12</v>
      </c>
      <c r="D5" s="8">
        <v>210000</v>
      </c>
      <c r="E5" s="8">
        <v>210000</v>
      </c>
      <c r="F5" s="8">
        <v>57382.81</v>
      </c>
      <c r="G5" s="8">
        <v>152617.19</v>
      </c>
      <c r="H5" s="8">
        <v>27.32514761904762</v>
      </c>
      <c r="I5" s="8">
        <v>0</v>
      </c>
      <c r="J5" s="9">
        <f>I5+E5</f>
        <v>210000</v>
      </c>
      <c r="K5" s="9">
        <f>F5/J5*100</f>
        <v>27.32514761904762</v>
      </c>
    </row>
    <row r="6" spans="1:11" ht="15" customHeight="1" x14ac:dyDescent="0.25">
      <c r="A6" s="5" t="s">
        <v>10</v>
      </c>
      <c r="B6" s="6" t="s">
        <v>13</v>
      </c>
      <c r="C6" s="7" t="s">
        <v>14</v>
      </c>
      <c r="D6" s="8">
        <v>1100000</v>
      </c>
      <c r="E6" s="8">
        <v>1100000</v>
      </c>
      <c r="F6" s="8">
        <v>333839.17</v>
      </c>
      <c r="G6" s="8">
        <v>766160.83</v>
      </c>
      <c r="H6" s="8">
        <v>30.349015454545455</v>
      </c>
      <c r="I6" s="8">
        <v>0</v>
      </c>
      <c r="J6" s="9">
        <f t="shared" ref="J6:J70" si="0">I6+E6</f>
        <v>1100000</v>
      </c>
      <c r="K6" s="9">
        <f t="shared" ref="K6:K70" si="1">F6/J6*100</f>
        <v>30.349015454545452</v>
      </c>
    </row>
    <row r="7" spans="1:11" ht="15" customHeight="1" x14ac:dyDescent="0.25">
      <c r="A7" s="5" t="s">
        <v>10</v>
      </c>
      <c r="B7" s="6" t="s">
        <v>15</v>
      </c>
      <c r="C7" s="7" t="s">
        <v>16</v>
      </c>
      <c r="D7" s="8">
        <v>320000</v>
      </c>
      <c r="E7" s="8">
        <v>320000</v>
      </c>
      <c r="F7" s="8">
        <v>44063.5</v>
      </c>
      <c r="G7" s="8">
        <v>275936.5</v>
      </c>
      <c r="H7" s="8">
        <v>13.76984375</v>
      </c>
      <c r="I7" s="8">
        <v>0</v>
      </c>
      <c r="J7" s="9">
        <f t="shared" si="0"/>
        <v>320000</v>
      </c>
      <c r="K7" s="9">
        <f t="shared" si="1"/>
        <v>13.76984375</v>
      </c>
    </row>
    <row r="8" spans="1:11" ht="15" customHeight="1" x14ac:dyDescent="0.25">
      <c r="A8" s="5" t="s">
        <v>10</v>
      </c>
      <c r="B8" s="6" t="s">
        <v>17</v>
      </c>
      <c r="C8" s="7" t="s">
        <v>18</v>
      </c>
      <c r="D8" s="8">
        <v>10000</v>
      </c>
      <c r="E8" s="8">
        <v>10000</v>
      </c>
      <c r="F8" s="8">
        <v>932</v>
      </c>
      <c r="G8" s="8">
        <v>9068</v>
      </c>
      <c r="H8" s="8">
        <v>9.32</v>
      </c>
      <c r="I8" s="8">
        <v>0</v>
      </c>
      <c r="J8" s="9">
        <f t="shared" si="0"/>
        <v>10000</v>
      </c>
      <c r="K8" s="9">
        <f t="shared" si="1"/>
        <v>9.32</v>
      </c>
    </row>
    <row r="9" spans="1:11" ht="15" customHeight="1" x14ac:dyDescent="0.25">
      <c r="A9" s="5" t="s">
        <v>10</v>
      </c>
      <c r="B9" s="6" t="s">
        <v>19</v>
      </c>
      <c r="C9" s="7" t="s">
        <v>20</v>
      </c>
      <c r="D9" s="8">
        <v>5000</v>
      </c>
      <c r="E9" s="8">
        <v>5000</v>
      </c>
      <c r="F9" s="8">
        <v>2890</v>
      </c>
      <c r="G9" s="8">
        <v>2110</v>
      </c>
      <c r="H9" s="8">
        <v>57.8</v>
      </c>
      <c r="I9" s="8">
        <v>0</v>
      </c>
      <c r="J9" s="9">
        <f t="shared" si="0"/>
        <v>5000</v>
      </c>
      <c r="K9" s="9">
        <f t="shared" si="1"/>
        <v>57.8</v>
      </c>
    </row>
    <row r="10" spans="1:11" ht="15" customHeight="1" x14ac:dyDescent="0.25">
      <c r="A10" s="5" t="s">
        <v>10</v>
      </c>
      <c r="B10" s="6" t="s">
        <v>21</v>
      </c>
      <c r="C10" s="7" t="s">
        <v>22</v>
      </c>
      <c r="D10" s="8">
        <v>315000</v>
      </c>
      <c r="E10" s="8">
        <v>315000</v>
      </c>
      <c r="F10" s="8">
        <v>78580.91</v>
      </c>
      <c r="G10" s="8">
        <v>236419.09</v>
      </c>
      <c r="H10" s="8">
        <v>24.946320634920635</v>
      </c>
      <c r="I10" s="8">
        <v>0</v>
      </c>
      <c r="J10" s="9">
        <f t="shared" si="0"/>
        <v>315000</v>
      </c>
      <c r="K10" s="9">
        <f t="shared" si="1"/>
        <v>24.946320634920635</v>
      </c>
    </row>
    <row r="11" spans="1:11" ht="15" customHeight="1" x14ac:dyDescent="0.25">
      <c r="A11" s="5" t="s">
        <v>10</v>
      </c>
      <c r="B11" s="6" t="s">
        <v>23</v>
      </c>
      <c r="C11" s="7" t="s">
        <v>24</v>
      </c>
      <c r="D11" s="8">
        <v>21600</v>
      </c>
      <c r="E11" s="8">
        <v>21600</v>
      </c>
      <c r="F11" s="8">
        <v>5400</v>
      </c>
      <c r="G11" s="8">
        <v>16200</v>
      </c>
      <c r="H11" s="8">
        <v>25</v>
      </c>
      <c r="I11" s="8">
        <v>0</v>
      </c>
      <c r="J11" s="9">
        <f t="shared" si="0"/>
        <v>21600</v>
      </c>
      <c r="K11" s="9">
        <f t="shared" si="1"/>
        <v>25</v>
      </c>
    </row>
    <row r="12" spans="1:11" ht="15" customHeight="1" x14ac:dyDescent="0.25">
      <c r="A12" s="5" t="s">
        <v>10</v>
      </c>
      <c r="B12" s="6" t="s">
        <v>25</v>
      </c>
      <c r="C12" s="7" t="s">
        <v>26</v>
      </c>
      <c r="D12" s="8">
        <v>144624</v>
      </c>
      <c r="E12" s="8">
        <v>144624</v>
      </c>
      <c r="F12" s="8">
        <v>33183</v>
      </c>
      <c r="G12" s="8">
        <v>111441</v>
      </c>
      <c r="H12" s="8">
        <v>22.944324593428476</v>
      </c>
      <c r="I12" s="8">
        <v>0</v>
      </c>
      <c r="J12" s="9">
        <f t="shared" si="0"/>
        <v>144624</v>
      </c>
      <c r="K12" s="9">
        <f t="shared" si="1"/>
        <v>22.944324593428476</v>
      </c>
    </row>
    <row r="13" spans="1:11" ht="15" customHeight="1" x14ac:dyDescent="0.25">
      <c r="A13" s="5" t="s">
        <v>10</v>
      </c>
      <c r="B13" s="6" t="s">
        <v>27</v>
      </c>
      <c r="C13" s="7" t="s">
        <v>56</v>
      </c>
      <c r="D13" s="8">
        <v>80112</v>
      </c>
      <c r="E13" s="8">
        <v>80112</v>
      </c>
      <c r="F13" s="8">
        <v>0</v>
      </c>
      <c r="G13" s="8">
        <v>80112</v>
      </c>
      <c r="H13" s="8">
        <v>0</v>
      </c>
      <c r="I13" s="8">
        <v>0</v>
      </c>
      <c r="J13" s="9">
        <f t="shared" si="0"/>
        <v>80112</v>
      </c>
      <c r="K13" s="9">
        <f t="shared" si="1"/>
        <v>0</v>
      </c>
    </row>
    <row r="14" spans="1:11" ht="15" customHeight="1" x14ac:dyDescent="0.25">
      <c r="A14" s="5" t="s">
        <v>10</v>
      </c>
      <c r="B14" s="6" t="s">
        <v>28</v>
      </c>
      <c r="C14" s="7" t="s">
        <v>29</v>
      </c>
      <c r="D14" s="8">
        <v>46664</v>
      </c>
      <c r="E14" s="8">
        <v>46664</v>
      </c>
      <c r="F14" s="8">
        <v>23832</v>
      </c>
      <c r="G14" s="8">
        <v>22832</v>
      </c>
      <c r="H14" s="8">
        <v>51.071489799417108</v>
      </c>
      <c r="I14" s="8">
        <v>0</v>
      </c>
      <c r="J14" s="9">
        <f t="shared" si="0"/>
        <v>46664</v>
      </c>
      <c r="K14" s="9">
        <f t="shared" si="1"/>
        <v>51.071489799417115</v>
      </c>
    </row>
    <row r="15" spans="1:11" ht="15" customHeight="1" x14ac:dyDescent="0.25">
      <c r="A15" s="51" t="s">
        <v>41</v>
      </c>
      <c r="B15" s="52"/>
      <c r="C15" s="52"/>
      <c r="D15" s="13">
        <v>2253000</v>
      </c>
      <c r="E15" s="13">
        <v>2253000</v>
      </c>
      <c r="F15" s="13">
        <v>580103.39</v>
      </c>
      <c r="G15" s="13">
        <v>1672896.61</v>
      </c>
      <c r="H15" s="13">
        <v>25.75</v>
      </c>
      <c r="I15" s="13">
        <v>0</v>
      </c>
      <c r="J15" s="14">
        <f t="shared" si="0"/>
        <v>2253000</v>
      </c>
      <c r="K15" s="14">
        <f t="shared" si="1"/>
        <v>25.748042166000889</v>
      </c>
    </row>
    <row r="16" spans="1:11" ht="15" customHeight="1" x14ac:dyDescent="0.25">
      <c r="A16" s="5" t="s">
        <v>10</v>
      </c>
      <c r="B16" s="6" t="s">
        <v>42</v>
      </c>
      <c r="C16" s="7" t="s">
        <v>43</v>
      </c>
      <c r="D16" s="8">
        <v>2253000</v>
      </c>
      <c r="E16" s="8">
        <v>2253000</v>
      </c>
      <c r="F16" s="8">
        <v>563250</v>
      </c>
      <c r="G16" s="8">
        <v>1689750</v>
      </c>
      <c r="H16" s="8">
        <v>25</v>
      </c>
      <c r="I16" s="8">
        <v>0</v>
      </c>
      <c r="J16" s="9">
        <f t="shared" si="0"/>
        <v>2253000</v>
      </c>
      <c r="K16" s="9">
        <f t="shared" si="1"/>
        <v>25</v>
      </c>
    </row>
    <row r="17" spans="1:11" ht="15" customHeight="1" x14ac:dyDescent="0.25">
      <c r="A17" s="51" t="s">
        <v>59</v>
      </c>
      <c r="B17" s="52"/>
      <c r="C17" s="52"/>
      <c r="D17" s="13">
        <v>2253000</v>
      </c>
      <c r="E17" s="13">
        <v>2253000</v>
      </c>
      <c r="F17" s="13">
        <v>563250</v>
      </c>
      <c r="G17" s="13">
        <v>1689750</v>
      </c>
      <c r="H17" s="13">
        <v>25</v>
      </c>
      <c r="I17" s="13">
        <v>0</v>
      </c>
      <c r="J17" s="14">
        <f t="shared" si="0"/>
        <v>2253000</v>
      </c>
      <c r="K17" s="14">
        <f t="shared" si="1"/>
        <v>25</v>
      </c>
    </row>
    <row r="18" spans="1:11" ht="15" customHeight="1" x14ac:dyDescent="0.25">
      <c r="A18" s="5" t="s">
        <v>30</v>
      </c>
      <c r="B18" s="6" t="s">
        <v>11</v>
      </c>
      <c r="C18" s="10" t="s">
        <v>57</v>
      </c>
      <c r="D18" s="8">
        <v>1390000</v>
      </c>
      <c r="E18" s="8">
        <v>1390000</v>
      </c>
      <c r="F18" s="8">
        <v>334095.3</v>
      </c>
      <c r="G18" s="8">
        <v>1055904.7</v>
      </c>
      <c r="H18" s="8">
        <v>24.035633093525181</v>
      </c>
      <c r="I18" s="8">
        <v>0</v>
      </c>
      <c r="J18" s="9">
        <f t="shared" si="0"/>
        <v>1390000</v>
      </c>
      <c r="K18" s="9">
        <f t="shared" si="1"/>
        <v>24.035633093525181</v>
      </c>
    </row>
    <row r="19" spans="1:11" ht="15" customHeight="1" x14ac:dyDescent="0.25">
      <c r="A19" s="5" t="s">
        <v>30</v>
      </c>
      <c r="B19" s="6" t="s">
        <v>11</v>
      </c>
      <c r="C19" s="7" t="s">
        <v>12</v>
      </c>
      <c r="D19" s="8">
        <v>35000</v>
      </c>
      <c r="E19" s="8">
        <v>35000</v>
      </c>
      <c r="F19" s="8">
        <v>10632.07</v>
      </c>
      <c r="G19" s="8">
        <v>24367.93</v>
      </c>
      <c r="H19" s="8">
        <f>F19/E19*100</f>
        <v>30.377342857142857</v>
      </c>
      <c r="I19" s="8">
        <v>8000</v>
      </c>
      <c r="J19" s="9">
        <f t="shared" si="0"/>
        <v>43000</v>
      </c>
      <c r="K19" s="9">
        <f t="shared" si="1"/>
        <v>24.725744186046512</v>
      </c>
    </row>
    <row r="20" spans="1:11" ht="15" customHeight="1" x14ac:dyDescent="0.25">
      <c r="A20" s="5" t="s">
        <v>30</v>
      </c>
      <c r="B20" s="6" t="s">
        <v>17</v>
      </c>
      <c r="C20" s="7" t="s">
        <v>18</v>
      </c>
      <c r="D20" s="8">
        <v>10000</v>
      </c>
      <c r="E20" s="8">
        <v>10000</v>
      </c>
      <c r="F20" s="8">
        <v>0</v>
      </c>
      <c r="G20" s="8">
        <v>10000</v>
      </c>
      <c r="H20" s="8">
        <v>0</v>
      </c>
      <c r="I20" s="8">
        <v>0</v>
      </c>
      <c r="J20" s="9">
        <f t="shared" si="0"/>
        <v>10000</v>
      </c>
      <c r="K20" s="9">
        <f t="shared" si="1"/>
        <v>0</v>
      </c>
    </row>
    <row r="21" spans="1:11" ht="15" customHeight="1" x14ac:dyDescent="0.25">
      <c r="A21" s="5" t="s">
        <v>30</v>
      </c>
      <c r="B21" s="6" t="s">
        <v>19</v>
      </c>
      <c r="C21" s="7" t="s">
        <v>20</v>
      </c>
      <c r="D21" s="8">
        <v>1000</v>
      </c>
      <c r="E21" s="8">
        <v>1000</v>
      </c>
      <c r="F21" s="8">
        <v>0</v>
      </c>
      <c r="G21" s="8">
        <v>1000</v>
      </c>
      <c r="H21" s="8">
        <v>0</v>
      </c>
      <c r="I21" s="8">
        <v>0</v>
      </c>
      <c r="J21" s="9">
        <f t="shared" si="0"/>
        <v>1000</v>
      </c>
      <c r="K21" s="9">
        <f t="shared" si="1"/>
        <v>0</v>
      </c>
    </row>
    <row r="22" spans="1:11" ht="15" customHeight="1" x14ac:dyDescent="0.25">
      <c r="A22" s="5" t="s">
        <v>30</v>
      </c>
      <c r="B22" s="6" t="s">
        <v>21</v>
      </c>
      <c r="C22" s="7" t="s">
        <v>22</v>
      </c>
      <c r="D22" s="8">
        <v>25000</v>
      </c>
      <c r="E22" s="8">
        <v>25000</v>
      </c>
      <c r="F22" s="8">
        <v>2200</v>
      </c>
      <c r="G22" s="8">
        <v>22800</v>
      </c>
      <c r="H22" s="8">
        <v>8.8000000000000007</v>
      </c>
      <c r="I22" s="8">
        <v>4000</v>
      </c>
      <c r="J22" s="9">
        <f t="shared" si="0"/>
        <v>29000</v>
      </c>
      <c r="K22" s="9">
        <f t="shared" si="1"/>
        <v>7.5862068965517242</v>
      </c>
    </row>
    <row r="23" spans="1:11" ht="15" customHeight="1" x14ac:dyDescent="0.25">
      <c r="A23" s="5" t="s">
        <v>30</v>
      </c>
      <c r="B23" s="6" t="s">
        <v>27</v>
      </c>
      <c r="C23" s="7" t="s">
        <v>56</v>
      </c>
      <c r="D23" s="8">
        <v>22000</v>
      </c>
      <c r="E23" s="8">
        <v>22000</v>
      </c>
      <c r="F23" s="8">
        <v>0</v>
      </c>
      <c r="G23" s="8">
        <v>22000</v>
      </c>
      <c r="H23" s="8">
        <v>0</v>
      </c>
      <c r="I23" s="8">
        <v>0</v>
      </c>
      <c r="J23" s="9">
        <f t="shared" si="0"/>
        <v>22000</v>
      </c>
      <c r="K23" s="9">
        <f t="shared" si="1"/>
        <v>0</v>
      </c>
    </row>
    <row r="24" spans="1:11" ht="15" customHeight="1" x14ac:dyDescent="0.25">
      <c r="A24" s="51" t="s">
        <v>41</v>
      </c>
      <c r="B24" s="52"/>
      <c r="C24" s="52"/>
      <c r="D24" s="13">
        <v>1483000</v>
      </c>
      <c r="E24" s="13">
        <v>1483000</v>
      </c>
      <c r="F24" s="13">
        <v>346927.37</v>
      </c>
      <c r="G24" s="13">
        <v>1136072.6299999999</v>
      </c>
      <c r="H24" s="13">
        <v>23.39</v>
      </c>
      <c r="I24" s="13">
        <f>SUM(I18:I23)</f>
        <v>12000</v>
      </c>
      <c r="J24" s="14">
        <f t="shared" si="0"/>
        <v>1495000</v>
      </c>
      <c r="K24" s="14">
        <f t="shared" si="1"/>
        <v>23.20584414715719</v>
      </c>
    </row>
    <row r="25" spans="1:11" ht="15" customHeight="1" x14ac:dyDescent="0.25">
      <c r="A25" s="5" t="s">
        <v>30</v>
      </c>
      <c r="B25" s="6" t="s">
        <v>44</v>
      </c>
      <c r="C25" s="10" t="s">
        <v>58</v>
      </c>
      <c r="D25" s="8">
        <v>1390000</v>
      </c>
      <c r="E25" s="8">
        <v>1390000</v>
      </c>
      <c r="F25" s="8">
        <v>386268</v>
      </c>
      <c r="G25" s="8">
        <v>1003732</v>
      </c>
      <c r="H25" s="8">
        <v>27.78906474820144</v>
      </c>
      <c r="I25" s="8">
        <v>0</v>
      </c>
      <c r="J25" s="9">
        <f t="shared" si="0"/>
        <v>1390000</v>
      </c>
      <c r="K25" s="9">
        <f t="shared" si="1"/>
        <v>27.789064748201437</v>
      </c>
    </row>
    <row r="26" spans="1:11" ht="15" customHeight="1" x14ac:dyDescent="0.25">
      <c r="A26" s="5" t="s">
        <v>30</v>
      </c>
      <c r="B26" s="6" t="s">
        <v>44</v>
      </c>
      <c r="C26" s="7" t="s">
        <v>45</v>
      </c>
      <c r="D26" s="8">
        <v>85000</v>
      </c>
      <c r="E26" s="8">
        <v>86222</v>
      </c>
      <c r="F26" s="8">
        <v>45422</v>
      </c>
      <c r="G26" s="8">
        <v>40800</v>
      </c>
      <c r="H26" s="8">
        <f>F26/E26*100</f>
        <v>52.680290413119621</v>
      </c>
      <c r="I26" s="8">
        <v>3778</v>
      </c>
      <c r="J26" s="9">
        <f t="shared" si="0"/>
        <v>90000</v>
      </c>
      <c r="K26" s="9">
        <f t="shared" si="1"/>
        <v>50.468888888888884</v>
      </c>
    </row>
    <row r="27" spans="1:11" ht="15" customHeight="1" x14ac:dyDescent="0.25">
      <c r="A27" s="5" t="s">
        <v>30</v>
      </c>
      <c r="B27" s="6" t="s">
        <v>46</v>
      </c>
      <c r="C27" s="7" t="s">
        <v>47</v>
      </c>
      <c r="D27" s="8">
        <v>5000</v>
      </c>
      <c r="E27" s="8">
        <v>5000</v>
      </c>
      <c r="F27" s="8">
        <v>4560</v>
      </c>
      <c r="G27" s="8">
        <v>440</v>
      </c>
      <c r="H27" s="8">
        <v>91.2</v>
      </c>
      <c r="I27" s="8">
        <v>5000</v>
      </c>
      <c r="J27" s="9">
        <f t="shared" si="0"/>
        <v>10000</v>
      </c>
      <c r="K27" s="9">
        <f t="shared" si="1"/>
        <v>45.6</v>
      </c>
    </row>
    <row r="28" spans="1:11" ht="15" customHeight="1" x14ac:dyDescent="0.25">
      <c r="A28" s="5" t="s">
        <v>30</v>
      </c>
      <c r="B28" s="6" t="s">
        <v>48</v>
      </c>
      <c r="C28" s="7" t="s">
        <v>49</v>
      </c>
      <c r="D28" s="8">
        <v>2000</v>
      </c>
      <c r="E28" s="8">
        <v>778</v>
      </c>
      <c r="F28" s="8">
        <v>222</v>
      </c>
      <c r="G28" s="8">
        <v>556</v>
      </c>
      <c r="H28" s="8">
        <v>28.534704370179949</v>
      </c>
      <c r="I28" s="8">
        <v>3222</v>
      </c>
      <c r="J28" s="9">
        <f t="shared" si="0"/>
        <v>4000</v>
      </c>
      <c r="K28" s="9">
        <f t="shared" si="1"/>
        <v>5.55</v>
      </c>
    </row>
    <row r="29" spans="1:11" ht="15" customHeight="1" x14ac:dyDescent="0.25">
      <c r="A29" s="5" t="s">
        <v>30</v>
      </c>
      <c r="B29" s="6" t="s">
        <v>50</v>
      </c>
      <c r="C29" s="7" t="s">
        <v>51</v>
      </c>
      <c r="D29" s="8">
        <v>1000</v>
      </c>
      <c r="E29" s="8">
        <v>1000</v>
      </c>
      <c r="F29" s="8">
        <v>99.22</v>
      </c>
      <c r="G29" s="8">
        <v>900.78</v>
      </c>
      <c r="H29" s="8">
        <v>9.9220000000000006</v>
      </c>
      <c r="I29" s="8">
        <v>0</v>
      </c>
      <c r="J29" s="9">
        <f t="shared" si="0"/>
        <v>1000</v>
      </c>
      <c r="K29" s="9">
        <f t="shared" si="1"/>
        <v>9.9220000000000006</v>
      </c>
    </row>
    <row r="30" spans="1:11" ht="15" customHeight="1" x14ac:dyDescent="0.25">
      <c r="A30" s="51" t="s">
        <v>59</v>
      </c>
      <c r="B30" s="52"/>
      <c r="C30" s="52"/>
      <c r="D30" s="13">
        <v>1483000</v>
      </c>
      <c r="E30" s="13">
        <v>1483000</v>
      </c>
      <c r="F30" s="13">
        <v>436571.22</v>
      </c>
      <c r="G30" s="13">
        <v>1046428.78</v>
      </c>
      <c r="H30" s="13">
        <v>29.44</v>
      </c>
      <c r="I30" s="14">
        <f>SUM(I25:I29)</f>
        <v>12000</v>
      </c>
      <c r="J30" s="14">
        <f t="shared" si="0"/>
        <v>1495000</v>
      </c>
      <c r="K30" s="14">
        <f t="shared" si="1"/>
        <v>29.202088294314375</v>
      </c>
    </row>
    <row r="31" spans="1:11" s="2" customFormat="1" ht="15" customHeight="1" x14ac:dyDescent="0.25">
      <c r="A31" s="26" t="s">
        <v>70</v>
      </c>
      <c r="B31" s="26" t="s">
        <v>39</v>
      </c>
      <c r="C31" s="27" t="s">
        <v>40</v>
      </c>
      <c r="D31" s="8">
        <v>0</v>
      </c>
      <c r="E31" s="8">
        <v>0</v>
      </c>
      <c r="F31" s="8">
        <v>0</v>
      </c>
      <c r="G31" s="8">
        <v>0</v>
      </c>
      <c r="H31" s="8">
        <v>0</v>
      </c>
      <c r="I31" s="9">
        <v>34214.5</v>
      </c>
      <c r="J31" s="9">
        <f>E31+I31</f>
        <v>34214.5</v>
      </c>
      <c r="K31" s="9">
        <f t="shared" si="1"/>
        <v>0</v>
      </c>
    </row>
    <row r="32" spans="1:11" s="2" customFormat="1" ht="15" customHeight="1" x14ac:dyDescent="0.25">
      <c r="A32" s="49" t="s">
        <v>41</v>
      </c>
      <c r="B32" s="50"/>
      <c r="C32" s="50"/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4">
        <v>34214.5</v>
      </c>
      <c r="J32" s="14">
        <f t="shared" ref="J32:J34" si="2">E32+I32</f>
        <v>34214.5</v>
      </c>
      <c r="K32" s="14">
        <v>0</v>
      </c>
    </row>
    <row r="33" spans="1:11" s="2" customFormat="1" ht="15" customHeight="1" x14ac:dyDescent="0.25">
      <c r="A33" s="26" t="s">
        <v>70</v>
      </c>
      <c r="B33" s="26" t="s">
        <v>48</v>
      </c>
      <c r="C33" s="27" t="s">
        <v>49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9">
        <v>34214.5</v>
      </c>
      <c r="J33" s="9">
        <f t="shared" si="2"/>
        <v>34214.5</v>
      </c>
      <c r="K33" s="9">
        <v>0</v>
      </c>
    </row>
    <row r="34" spans="1:11" s="2" customFormat="1" ht="15" customHeight="1" x14ac:dyDescent="0.25">
      <c r="A34" s="49" t="s">
        <v>55</v>
      </c>
      <c r="B34" s="50"/>
      <c r="C34" s="50"/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4">
        <v>34214.5</v>
      </c>
      <c r="J34" s="14">
        <f t="shared" si="2"/>
        <v>34214.5</v>
      </c>
      <c r="K34" s="14">
        <v>0</v>
      </c>
    </row>
    <row r="35" spans="1:11" ht="15" customHeight="1" x14ac:dyDescent="0.25">
      <c r="A35" s="5" t="s">
        <v>31</v>
      </c>
      <c r="B35" s="6" t="s">
        <v>11</v>
      </c>
      <c r="C35" s="7" t="s">
        <v>12</v>
      </c>
      <c r="D35" s="8">
        <v>345000</v>
      </c>
      <c r="E35" s="8">
        <v>345000</v>
      </c>
      <c r="F35" s="8">
        <v>0</v>
      </c>
      <c r="G35" s="8">
        <v>345000</v>
      </c>
      <c r="H35" s="8">
        <v>0</v>
      </c>
      <c r="I35" s="9">
        <v>0</v>
      </c>
      <c r="J35" s="9">
        <f t="shared" si="0"/>
        <v>345000</v>
      </c>
      <c r="K35" s="9">
        <f t="shared" si="1"/>
        <v>0</v>
      </c>
    </row>
    <row r="36" spans="1:11" ht="15" customHeight="1" x14ac:dyDescent="0.25">
      <c r="A36" s="5" t="s">
        <v>31</v>
      </c>
      <c r="B36" s="6" t="s">
        <v>21</v>
      </c>
      <c r="C36" s="7" t="s">
        <v>22</v>
      </c>
      <c r="D36" s="8">
        <v>130000</v>
      </c>
      <c r="E36" s="8">
        <v>130000</v>
      </c>
      <c r="F36" s="8">
        <v>0</v>
      </c>
      <c r="G36" s="8">
        <v>130000</v>
      </c>
      <c r="H36" s="8">
        <v>0</v>
      </c>
      <c r="I36" s="9">
        <v>0</v>
      </c>
      <c r="J36" s="9">
        <f t="shared" si="0"/>
        <v>130000</v>
      </c>
      <c r="K36" s="9">
        <f t="shared" si="1"/>
        <v>0</v>
      </c>
    </row>
    <row r="37" spans="1:11" ht="15" customHeight="1" x14ac:dyDescent="0.25">
      <c r="A37" s="51" t="s">
        <v>41</v>
      </c>
      <c r="B37" s="52"/>
      <c r="C37" s="52"/>
      <c r="D37" s="13">
        <v>475000</v>
      </c>
      <c r="E37" s="13">
        <v>475000</v>
      </c>
      <c r="F37" s="13">
        <v>0</v>
      </c>
      <c r="G37" s="13">
        <v>475000</v>
      </c>
      <c r="H37" s="13">
        <v>0</v>
      </c>
      <c r="I37" s="14">
        <v>0</v>
      </c>
      <c r="J37" s="14">
        <f t="shared" si="0"/>
        <v>475000</v>
      </c>
      <c r="K37" s="14">
        <f t="shared" si="1"/>
        <v>0</v>
      </c>
    </row>
    <row r="38" spans="1:11" ht="15" customHeight="1" x14ac:dyDescent="0.25">
      <c r="A38" s="5" t="s">
        <v>31</v>
      </c>
      <c r="B38" s="6" t="s">
        <v>42</v>
      </c>
      <c r="C38" s="7" t="s">
        <v>43</v>
      </c>
      <c r="D38" s="8">
        <v>475000</v>
      </c>
      <c r="E38" s="8">
        <v>475000</v>
      </c>
      <c r="F38" s="8">
        <v>0</v>
      </c>
      <c r="G38" s="8">
        <v>475000</v>
      </c>
      <c r="H38" s="8">
        <v>0</v>
      </c>
      <c r="I38" s="9">
        <v>0</v>
      </c>
      <c r="J38" s="9">
        <f t="shared" si="0"/>
        <v>475000</v>
      </c>
      <c r="K38" s="9">
        <f t="shared" si="1"/>
        <v>0</v>
      </c>
    </row>
    <row r="39" spans="1:11" ht="15" customHeight="1" x14ac:dyDescent="0.25">
      <c r="A39" s="51" t="s">
        <v>59</v>
      </c>
      <c r="B39" s="52"/>
      <c r="C39" s="52"/>
      <c r="D39" s="13">
        <v>475000</v>
      </c>
      <c r="E39" s="13">
        <v>475000</v>
      </c>
      <c r="F39" s="13">
        <v>0</v>
      </c>
      <c r="G39" s="13">
        <v>475000</v>
      </c>
      <c r="H39" s="13">
        <v>0</v>
      </c>
      <c r="I39" s="14">
        <v>0</v>
      </c>
      <c r="J39" s="14">
        <f t="shared" si="0"/>
        <v>475000</v>
      </c>
      <c r="K39" s="14">
        <f t="shared" si="1"/>
        <v>0</v>
      </c>
    </row>
    <row r="40" spans="1:11" ht="15" customHeight="1" x14ac:dyDescent="0.25">
      <c r="A40" s="5" t="s">
        <v>32</v>
      </c>
      <c r="B40" s="6" t="s">
        <v>11</v>
      </c>
      <c r="C40" s="7" t="s">
        <v>12</v>
      </c>
      <c r="D40" s="8">
        <v>16776.8</v>
      </c>
      <c r="E40" s="8">
        <v>16776.8</v>
      </c>
      <c r="F40" s="8">
        <v>4672</v>
      </c>
      <c r="G40" s="8">
        <v>12104.8</v>
      </c>
      <c r="H40" s="8">
        <v>27.847980544561537</v>
      </c>
      <c r="I40" s="9">
        <v>0</v>
      </c>
      <c r="J40" s="9">
        <f t="shared" si="0"/>
        <v>16776.8</v>
      </c>
      <c r="K40" s="9">
        <f t="shared" si="1"/>
        <v>27.84798054456154</v>
      </c>
    </row>
    <row r="41" spans="1:11" ht="15" customHeight="1" x14ac:dyDescent="0.25">
      <c r="A41" s="5" t="s">
        <v>32</v>
      </c>
      <c r="B41" s="6" t="s">
        <v>21</v>
      </c>
      <c r="C41" s="7" t="s">
        <v>22</v>
      </c>
      <c r="D41" s="8">
        <v>36960</v>
      </c>
      <c r="E41" s="8">
        <v>36960</v>
      </c>
      <c r="F41" s="8">
        <v>0</v>
      </c>
      <c r="G41" s="8">
        <v>36960</v>
      </c>
      <c r="H41" s="8">
        <v>0</v>
      </c>
      <c r="I41" s="9">
        <v>0</v>
      </c>
      <c r="J41" s="9">
        <f t="shared" si="0"/>
        <v>36960</v>
      </c>
      <c r="K41" s="9">
        <f t="shared" si="1"/>
        <v>0</v>
      </c>
    </row>
    <row r="42" spans="1:11" ht="15" customHeight="1" x14ac:dyDescent="0.25">
      <c r="A42" s="5" t="s">
        <v>32</v>
      </c>
      <c r="B42" s="6" t="s">
        <v>23</v>
      </c>
      <c r="C42" s="7" t="s">
        <v>24</v>
      </c>
      <c r="D42" s="8">
        <v>430000</v>
      </c>
      <c r="E42" s="8">
        <v>430000</v>
      </c>
      <c r="F42" s="8">
        <v>50350</v>
      </c>
      <c r="G42" s="8">
        <v>379650</v>
      </c>
      <c r="H42" s="8">
        <v>11.709302325581396</v>
      </c>
      <c r="I42" s="9">
        <v>0</v>
      </c>
      <c r="J42" s="9">
        <f t="shared" si="0"/>
        <v>430000</v>
      </c>
      <c r="K42" s="9">
        <f t="shared" si="1"/>
        <v>11.709302325581396</v>
      </c>
    </row>
    <row r="43" spans="1:11" ht="15" customHeight="1" x14ac:dyDescent="0.25">
      <c r="A43" s="5" t="s">
        <v>32</v>
      </c>
      <c r="B43" s="6" t="s">
        <v>33</v>
      </c>
      <c r="C43" s="7" t="s">
        <v>34</v>
      </c>
      <c r="D43" s="8">
        <v>128678</v>
      </c>
      <c r="E43" s="8">
        <v>128678</v>
      </c>
      <c r="F43" s="8">
        <v>0</v>
      </c>
      <c r="G43" s="8">
        <v>128678</v>
      </c>
      <c r="H43" s="8">
        <v>0</v>
      </c>
      <c r="I43" s="9">
        <v>0</v>
      </c>
      <c r="J43" s="9">
        <f t="shared" si="0"/>
        <v>128678</v>
      </c>
      <c r="K43" s="9">
        <f t="shared" si="1"/>
        <v>0</v>
      </c>
    </row>
    <row r="44" spans="1:11" ht="15" customHeight="1" x14ac:dyDescent="0.25">
      <c r="A44" s="5" t="s">
        <v>32</v>
      </c>
      <c r="B44" s="6" t="s">
        <v>27</v>
      </c>
      <c r="C44" s="7" t="s">
        <v>56</v>
      </c>
      <c r="D44" s="8">
        <v>387585.2</v>
      </c>
      <c r="E44" s="8">
        <v>387585.2</v>
      </c>
      <c r="F44" s="8">
        <v>193654</v>
      </c>
      <c r="G44" s="8">
        <v>193931.2</v>
      </c>
      <c r="H44" s="8">
        <v>49.964240120623799</v>
      </c>
      <c r="I44" s="9">
        <v>-21140.12</v>
      </c>
      <c r="J44" s="9">
        <f t="shared" si="0"/>
        <v>366445.08</v>
      </c>
      <c r="K44" s="9">
        <f t="shared" si="1"/>
        <v>52.846663953026741</v>
      </c>
    </row>
    <row r="45" spans="1:11" ht="15" customHeight="1" x14ac:dyDescent="0.25">
      <c r="A45" s="51" t="s">
        <v>41</v>
      </c>
      <c r="B45" s="52"/>
      <c r="C45" s="52"/>
      <c r="D45" s="13">
        <v>1000000</v>
      </c>
      <c r="E45" s="13">
        <v>1000000</v>
      </c>
      <c r="F45" s="13">
        <v>248676</v>
      </c>
      <c r="G45" s="13">
        <v>751324</v>
      </c>
      <c r="H45" s="13">
        <v>24.87</v>
      </c>
      <c r="I45" s="14">
        <v>-21140.12</v>
      </c>
      <c r="J45" s="14">
        <f t="shared" si="0"/>
        <v>978859.88</v>
      </c>
      <c r="K45" s="14">
        <f t="shared" si="1"/>
        <v>25.404657508284025</v>
      </c>
    </row>
    <row r="46" spans="1:11" ht="15" customHeight="1" x14ac:dyDescent="0.25">
      <c r="A46" s="5" t="s">
        <v>32</v>
      </c>
      <c r="B46" s="6" t="s">
        <v>42</v>
      </c>
      <c r="C46" s="7" t="s">
        <v>43</v>
      </c>
      <c r="D46" s="8">
        <v>1000000</v>
      </c>
      <c r="E46" s="8">
        <v>1000000</v>
      </c>
      <c r="F46" s="8">
        <v>0</v>
      </c>
      <c r="G46" s="8">
        <v>1000000</v>
      </c>
      <c r="H46" s="8">
        <v>0</v>
      </c>
      <c r="I46" s="9">
        <v>-21140.12</v>
      </c>
      <c r="J46" s="9">
        <f t="shared" si="0"/>
        <v>978859.88</v>
      </c>
      <c r="K46" s="9">
        <f t="shared" si="1"/>
        <v>0</v>
      </c>
    </row>
    <row r="47" spans="1:11" ht="15" customHeight="1" x14ac:dyDescent="0.25">
      <c r="A47" s="51" t="s">
        <v>59</v>
      </c>
      <c r="B47" s="52"/>
      <c r="C47" s="52"/>
      <c r="D47" s="13">
        <v>1000000</v>
      </c>
      <c r="E47" s="13">
        <v>1000000</v>
      </c>
      <c r="F47" s="13">
        <v>0</v>
      </c>
      <c r="G47" s="13">
        <v>1000000</v>
      </c>
      <c r="H47" s="13">
        <v>0</v>
      </c>
      <c r="I47" s="14">
        <v>-21140.12</v>
      </c>
      <c r="J47" s="14">
        <f t="shared" si="0"/>
        <v>978859.88</v>
      </c>
      <c r="K47" s="14">
        <f t="shared" si="1"/>
        <v>0</v>
      </c>
    </row>
    <row r="48" spans="1:11" ht="15" customHeight="1" x14ac:dyDescent="0.25">
      <c r="A48" s="5" t="s">
        <v>35</v>
      </c>
      <c r="B48" s="6" t="s">
        <v>23</v>
      </c>
      <c r="C48" s="7" t="s">
        <v>24</v>
      </c>
      <c r="D48" s="8">
        <v>0</v>
      </c>
      <c r="E48" s="8">
        <v>0</v>
      </c>
      <c r="F48" s="8">
        <v>29500</v>
      </c>
      <c r="G48" s="8">
        <v>-29500</v>
      </c>
      <c r="H48" s="8">
        <v>0</v>
      </c>
      <c r="I48" s="9">
        <v>52975</v>
      </c>
      <c r="J48" s="9">
        <f t="shared" si="0"/>
        <v>52975</v>
      </c>
      <c r="K48" s="9">
        <f t="shared" si="1"/>
        <v>55.686644643699857</v>
      </c>
    </row>
    <row r="49" spans="1:11" ht="15" customHeight="1" x14ac:dyDescent="0.25">
      <c r="A49" s="51" t="s">
        <v>41</v>
      </c>
      <c r="B49" s="52"/>
      <c r="C49" s="52"/>
      <c r="D49" s="13">
        <v>0</v>
      </c>
      <c r="E49" s="13">
        <v>0</v>
      </c>
      <c r="F49" s="13">
        <v>29500</v>
      </c>
      <c r="G49" s="13">
        <v>-29500</v>
      </c>
      <c r="H49" s="13">
        <v>0</v>
      </c>
      <c r="I49" s="14">
        <v>52975</v>
      </c>
      <c r="J49" s="14">
        <f t="shared" si="0"/>
        <v>52975</v>
      </c>
      <c r="K49" s="14">
        <f t="shared" si="1"/>
        <v>55.686644643699857</v>
      </c>
    </row>
    <row r="50" spans="1:11" ht="15" customHeight="1" x14ac:dyDescent="0.25">
      <c r="A50" s="5" t="s">
        <v>35</v>
      </c>
      <c r="B50" s="6" t="s">
        <v>42</v>
      </c>
      <c r="C50" s="7" t="s">
        <v>43</v>
      </c>
      <c r="D50" s="8">
        <v>0</v>
      </c>
      <c r="E50" s="8">
        <v>0</v>
      </c>
      <c r="F50" s="8">
        <v>52975</v>
      </c>
      <c r="G50" s="8">
        <v>-52975</v>
      </c>
      <c r="H50" s="8">
        <v>0</v>
      </c>
      <c r="I50" s="9">
        <v>52975</v>
      </c>
      <c r="J50" s="9">
        <f t="shared" si="0"/>
        <v>52975</v>
      </c>
      <c r="K50" s="9">
        <f t="shared" si="1"/>
        <v>100</v>
      </c>
    </row>
    <row r="51" spans="1:11" ht="15" customHeight="1" x14ac:dyDescent="0.25">
      <c r="A51" s="51" t="s">
        <v>59</v>
      </c>
      <c r="B51" s="52"/>
      <c r="C51" s="52"/>
      <c r="D51" s="13">
        <v>0</v>
      </c>
      <c r="E51" s="13">
        <v>0</v>
      </c>
      <c r="F51" s="13">
        <v>52975</v>
      </c>
      <c r="G51" s="13">
        <v>-52975</v>
      </c>
      <c r="H51" s="13">
        <v>0</v>
      </c>
      <c r="I51" s="14">
        <v>52975</v>
      </c>
      <c r="J51" s="14">
        <f t="shared" si="0"/>
        <v>52975</v>
      </c>
      <c r="K51" s="14">
        <f t="shared" si="1"/>
        <v>100</v>
      </c>
    </row>
    <row r="52" spans="1:11" ht="15" customHeight="1" x14ac:dyDescent="0.25">
      <c r="A52" s="5" t="s">
        <v>54</v>
      </c>
      <c r="B52" s="11" t="s">
        <v>27</v>
      </c>
      <c r="C52" s="12" t="s">
        <v>56</v>
      </c>
      <c r="D52" s="8">
        <v>0</v>
      </c>
      <c r="E52" s="8">
        <v>0</v>
      </c>
      <c r="F52" s="8">
        <v>0</v>
      </c>
      <c r="G52" s="8">
        <v>0</v>
      </c>
      <c r="H52" s="8">
        <v>0</v>
      </c>
      <c r="I52" s="9">
        <v>125000</v>
      </c>
      <c r="J52" s="9">
        <f t="shared" si="0"/>
        <v>125000</v>
      </c>
      <c r="K52" s="9">
        <f t="shared" si="1"/>
        <v>0</v>
      </c>
    </row>
    <row r="53" spans="1:11" ht="15" customHeight="1" x14ac:dyDescent="0.25">
      <c r="A53" s="51" t="s">
        <v>41</v>
      </c>
      <c r="B53" s="52"/>
      <c r="C53" s="52"/>
      <c r="D53" s="13">
        <v>0</v>
      </c>
      <c r="E53" s="13">
        <v>0</v>
      </c>
      <c r="F53" s="13">
        <v>0</v>
      </c>
      <c r="G53" s="13">
        <v>0</v>
      </c>
      <c r="H53" s="13">
        <v>0</v>
      </c>
      <c r="I53" s="14">
        <v>125000</v>
      </c>
      <c r="J53" s="14">
        <f t="shared" si="0"/>
        <v>125000</v>
      </c>
      <c r="K53" s="14">
        <f t="shared" si="1"/>
        <v>0</v>
      </c>
    </row>
    <row r="54" spans="1:11" ht="15" customHeight="1" x14ac:dyDescent="0.25">
      <c r="A54" s="5" t="s">
        <v>54</v>
      </c>
      <c r="B54" s="6" t="s">
        <v>42</v>
      </c>
      <c r="C54" s="7" t="s">
        <v>43</v>
      </c>
      <c r="D54" s="8">
        <v>0</v>
      </c>
      <c r="E54" s="8">
        <v>0</v>
      </c>
      <c r="F54" s="8">
        <v>125000</v>
      </c>
      <c r="G54" s="8">
        <v>-125000</v>
      </c>
      <c r="H54" s="8">
        <v>0</v>
      </c>
      <c r="I54" s="9">
        <v>125000</v>
      </c>
      <c r="J54" s="9">
        <f t="shared" si="0"/>
        <v>125000</v>
      </c>
      <c r="K54" s="9">
        <f t="shared" si="1"/>
        <v>100</v>
      </c>
    </row>
    <row r="55" spans="1:11" ht="15" customHeight="1" x14ac:dyDescent="0.25">
      <c r="A55" s="51" t="s">
        <v>59</v>
      </c>
      <c r="B55" s="52"/>
      <c r="C55" s="52"/>
      <c r="D55" s="13">
        <v>0</v>
      </c>
      <c r="E55" s="13">
        <v>0</v>
      </c>
      <c r="F55" s="13">
        <v>125000</v>
      </c>
      <c r="G55" s="13">
        <v>-125000</v>
      </c>
      <c r="H55" s="13">
        <v>0</v>
      </c>
      <c r="I55" s="14">
        <v>125000</v>
      </c>
      <c r="J55" s="14">
        <f t="shared" si="0"/>
        <v>125000</v>
      </c>
      <c r="K55" s="14">
        <f t="shared" si="1"/>
        <v>100</v>
      </c>
    </row>
    <row r="56" spans="1:11" ht="15" customHeight="1" x14ac:dyDescent="0.25">
      <c r="A56" s="5" t="s">
        <v>36</v>
      </c>
      <c r="B56" s="6" t="s">
        <v>11</v>
      </c>
      <c r="C56" s="7" t="s">
        <v>12</v>
      </c>
      <c r="D56" s="8">
        <v>115000</v>
      </c>
      <c r="E56" s="8">
        <v>115000</v>
      </c>
      <c r="F56" s="8">
        <v>13453</v>
      </c>
      <c r="G56" s="8">
        <v>101547</v>
      </c>
      <c r="H56" s="8">
        <v>11.698260869565217</v>
      </c>
      <c r="I56" s="9">
        <v>0</v>
      </c>
      <c r="J56" s="9">
        <f t="shared" si="0"/>
        <v>115000</v>
      </c>
      <c r="K56" s="9">
        <f t="shared" si="1"/>
        <v>11.698260869565217</v>
      </c>
    </row>
    <row r="57" spans="1:11" ht="15" customHeight="1" x14ac:dyDescent="0.25">
      <c r="A57" s="5" t="s">
        <v>36</v>
      </c>
      <c r="B57" s="6" t="s">
        <v>17</v>
      </c>
      <c r="C57" s="7" t="s">
        <v>18</v>
      </c>
      <c r="D57" s="8">
        <v>15000</v>
      </c>
      <c r="E57" s="8">
        <v>15000</v>
      </c>
      <c r="F57" s="8">
        <v>0</v>
      </c>
      <c r="G57" s="8">
        <v>15000</v>
      </c>
      <c r="H57" s="8">
        <v>0</v>
      </c>
      <c r="I57" s="9">
        <v>0</v>
      </c>
      <c r="J57" s="9">
        <f t="shared" si="0"/>
        <v>15000</v>
      </c>
      <c r="K57" s="9">
        <f t="shared" si="1"/>
        <v>0</v>
      </c>
    </row>
    <row r="58" spans="1:11" ht="15" customHeight="1" x14ac:dyDescent="0.25">
      <c r="A58" s="5" t="s">
        <v>36</v>
      </c>
      <c r="B58" s="6" t="s">
        <v>21</v>
      </c>
      <c r="C58" s="7" t="s">
        <v>22</v>
      </c>
      <c r="D58" s="8">
        <v>70000</v>
      </c>
      <c r="E58" s="8">
        <v>70000</v>
      </c>
      <c r="F58" s="8">
        <v>0</v>
      </c>
      <c r="G58" s="8">
        <v>70000</v>
      </c>
      <c r="H58" s="8">
        <v>0</v>
      </c>
      <c r="I58" s="9">
        <v>0</v>
      </c>
      <c r="J58" s="9">
        <f t="shared" si="0"/>
        <v>70000</v>
      </c>
      <c r="K58" s="9">
        <f t="shared" si="1"/>
        <v>0</v>
      </c>
    </row>
    <row r="59" spans="1:11" ht="15" customHeight="1" x14ac:dyDescent="0.25">
      <c r="A59" s="5" t="s">
        <v>36</v>
      </c>
      <c r="B59" s="6" t="s">
        <v>23</v>
      </c>
      <c r="C59" s="7" t="s">
        <v>24</v>
      </c>
      <c r="D59" s="8">
        <v>17500000</v>
      </c>
      <c r="E59" s="8">
        <v>17780000</v>
      </c>
      <c r="F59" s="8">
        <v>4129332</v>
      </c>
      <c r="G59" s="8">
        <v>13650668</v>
      </c>
      <c r="H59" s="8">
        <v>23.22458942632171</v>
      </c>
      <c r="I59" s="9">
        <v>0</v>
      </c>
      <c r="J59" s="9">
        <f t="shared" si="0"/>
        <v>17780000</v>
      </c>
      <c r="K59" s="9">
        <f t="shared" si="1"/>
        <v>23.22458942632171</v>
      </c>
    </row>
    <row r="60" spans="1:11" ht="15" customHeight="1" x14ac:dyDescent="0.25">
      <c r="A60" s="5" t="s">
        <v>36</v>
      </c>
      <c r="B60" s="6" t="s">
        <v>33</v>
      </c>
      <c r="C60" s="7" t="s">
        <v>34</v>
      </c>
      <c r="D60" s="8">
        <v>5830500</v>
      </c>
      <c r="E60" s="8">
        <v>5550500</v>
      </c>
      <c r="F60" s="8">
        <v>1246298</v>
      </c>
      <c r="G60" s="8">
        <v>4304202</v>
      </c>
      <c r="H60" s="8">
        <v>22.453796955229258</v>
      </c>
      <c r="I60" s="9">
        <v>0</v>
      </c>
      <c r="J60" s="9">
        <f t="shared" si="0"/>
        <v>5550500</v>
      </c>
      <c r="K60" s="9">
        <f t="shared" si="1"/>
        <v>22.453796955229258</v>
      </c>
    </row>
    <row r="61" spans="1:11" ht="15" customHeight="1" x14ac:dyDescent="0.25">
      <c r="A61" s="5" t="s">
        <v>36</v>
      </c>
      <c r="B61" s="6" t="s">
        <v>37</v>
      </c>
      <c r="C61" s="7" t="s">
        <v>38</v>
      </c>
      <c r="D61" s="8">
        <v>100000</v>
      </c>
      <c r="E61" s="8">
        <v>100000</v>
      </c>
      <c r="F61" s="8">
        <v>30562</v>
      </c>
      <c r="G61" s="8">
        <v>69438</v>
      </c>
      <c r="H61" s="8">
        <v>30.562000000000001</v>
      </c>
      <c r="I61" s="9">
        <v>0</v>
      </c>
      <c r="J61" s="9">
        <f t="shared" si="0"/>
        <v>100000</v>
      </c>
      <c r="K61" s="9">
        <f t="shared" si="1"/>
        <v>30.562000000000001</v>
      </c>
    </row>
    <row r="62" spans="1:11" ht="15" customHeight="1" x14ac:dyDescent="0.25">
      <c r="A62" s="5" t="s">
        <v>36</v>
      </c>
      <c r="B62" s="6" t="s">
        <v>39</v>
      </c>
      <c r="C62" s="7" t="s">
        <v>40</v>
      </c>
      <c r="D62" s="8">
        <v>483000</v>
      </c>
      <c r="E62" s="8">
        <v>483000</v>
      </c>
      <c r="F62" s="8">
        <v>74249.2</v>
      </c>
      <c r="G62" s="8">
        <v>408750.8</v>
      </c>
      <c r="H62" s="8">
        <v>15.372505175983436</v>
      </c>
      <c r="I62" s="9">
        <v>0</v>
      </c>
      <c r="J62" s="9">
        <f t="shared" si="0"/>
        <v>483000</v>
      </c>
      <c r="K62" s="9">
        <f t="shared" si="1"/>
        <v>15.372505175983436</v>
      </c>
    </row>
    <row r="63" spans="1:11" ht="15" customHeight="1" x14ac:dyDescent="0.25">
      <c r="A63" s="5" t="s">
        <v>36</v>
      </c>
      <c r="B63" s="6" t="s">
        <v>27</v>
      </c>
      <c r="C63" s="7" t="s">
        <v>56</v>
      </c>
      <c r="D63" s="8">
        <v>25000</v>
      </c>
      <c r="E63" s="8">
        <v>25000</v>
      </c>
      <c r="F63" s="8">
        <v>0</v>
      </c>
      <c r="G63" s="8">
        <v>25000</v>
      </c>
      <c r="H63" s="8">
        <v>0</v>
      </c>
      <c r="I63" s="9">
        <v>0</v>
      </c>
      <c r="J63" s="9">
        <f t="shared" si="0"/>
        <v>25000</v>
      </c>
      <c r="K63" s="9">
        <f t="shared" si="1"/>
        <v>0</v>
      </c>
    </row>
    <row r="64" spans="1:11" ht="15" customHeight="1" x14ac:dyDescent="0.25">
      <c r="A64" s="51" t="s">
        <v>41</v>
      </c>
      <c r="B64" s="52"/>
      <c r="C64" s="52"/>
      <c r="D64" s="13">
        <v>24138500</v>
      </c>
      <c r="E64" s="13">
        <v>24138500</v>
      </c>
      <c r="F64" s="13">
        <v>5493894.2000000002</v>
      </c>
      <c r="G64" s="13">
        <v>18644605.800000001</v>
      </c>
      <c r="H64" s="13">
        <v>22.76</v>
      </c>
      <c r="I64" s="14">
        <v>0</v>
      </c>
      <c r="J64" s="14">
        <f t="shared" si="0"/>
        <v>24138500</v>
      </c>
      <c r="K64" s="14">
        <f t="shared" si="1"/>
        <v>22.759882345630427</v>
      </c>
    </row>
    <row r="65" spans="1:11" ht="15" customHeight="1" x14ac:dyDescent="0.25">
      <c r="A65" s="5" t="s">
        <v>36</v>
      </c>
      <c r="B65" s="6" t="s">
        <v>42</v>
      </c>
      <c r="C65" s="7" t="s">
        <v>43</v>
      </c>
      <c r="D65" s="8">
        <v>24138500</v>
      </c>
      <c r="E65" s="8">
        <v>24138500</v>
      </c>
      <c r="F65" s="8">
        <v>5529414.2000000002</v>
      </c>
      <c r="G65" s="8">
        <v>18609085.800000001</v>
      </c>
      <c r="H65" s="8">
        <v>22.907033162789734</v>
      </c>
      <c r="I65" s="9">
        <v>0</v>
      </c>
      <c r="J65" s="9">
        <f t="shared" si="0"/>
        <v>24138500</v>
      </c>
      <c r="K65" s="9">
        <f t="shared" si="1"/>
        <v>22.907033162789737</v>
      </c>
    </row>
    <row r="66" spans="1:11" ht="15" customHeight="1" x14ac:dyDescent="0.25">
      <c r="A66" s="51" t="s">
        <v>59</v>
      </c>
      <c r="B66" s="52"/>
      <c r="C66" s="52"/>
      <c r="D66" s="13">
        <v>24138500</v>
      </c>
      <c r="E66" s="13">
        <v>24138500</v>
      </c>
      <c r="F66" s="13">
        <v>5529414.2000000002</v>
      </c>
      <c r="G66" s="13">
        <v>18609085.800000001</v>
      </c>
      <c r="H66" s="13">
        <v>22.91</v>
      </c>
      <c r="I66" s="14">
        <v>0</v>
      </c>
      <c r="J66" s="14">
        <f t="shared" si="0"/>
        <v>24138500</v>
      </c>
      <c r="K66" s="14">
        <f t="shared" si="1"/>
        <v>22.907033162789737</v>
      </c>
    </row>
    <row r="67" spans="1:11" ht="15" customHeight="1" x14ac:dyDescent="0.25">
      <c r="A67" s="53" t="s">
        <v>53</v>
      </c>
      <c r="B67" s="54"/>
      <c r="C67" s="54"/>
      <c r="D67" s="8">
        <v>35724</v>
      </c>
      <c r="E67" s="8">
        <v>35724</v>
      </c>
      <c r="F67" s="8">
        <v>8931</v>
      </c>
      <c r="G67" s="8">
        <v>26793</v>
      </c>
      <c r="H67" s="8">
        <v>25</v>
      </c>
      <c r="I67" s="9">
        <v>0</v>
      </c>
      <c r="J67" s="9">
        <f t="shared" si="0"/>
        <v>35724</v>
      </c>
      <c r="K67" s="9">
        <f t="shared" si="1"/>
        <v>25</v>
      </c>
    </row>
    <row r="68" spans="1:11" ht="15" customHeight="1" x14ac:dyDescent="0.25">
      <c r="A68" s="5" t="s">
        <v>52</v>
      </c>
      <c r="B68" s="6" t="s">
        <v>42</v>
      </c>
      <c r="C68" s="7" t="s">
        <v>43</v>
      </c>
      <c r="D68" s="8">
        <v>35724</v>
      </c>
      <c r="E68" s="8">
        <v>35724</v>
      </c>
      <c r="F68" s="8">
        <v>8931</v>
      </c>
      <c r="G68" s="8">
        <v>26793</v>
      </c>
      <c r="H68" s="8">
        <v>25</v>
      </c>
      <c r="I68" s="9">
        <v>0</v>
      </c>
      <c r="J68" s="9">
        <f t="shared" si="0"/>
        <v>35724</v>
      </c>
      <c r="K68" s="9">
        <f t="shared" si="1"/>
        <v>25</v>
      </c>
    </row>
    <row r="69" spans="1:11" ht="15" customHeight="1" x14ac:dyDescent="0.25">
      <c r="A69" s="55" t="s">
        <v>63</v>
      </c>
      <c r="B69" s="52"/>
      <c r="C69" s="52"/>
      <c r="D69" s="13">
        <v>29349500</v>
      </c>
      <c r="E69" s="13">
        <v>29349500</v>
      </c>
      <c r="F69" s="13">
        <v>6699100.96</v>
      </c>
      <c r="G69" s="13">
        <v>22650399.039999999</v>
      </c>
      <c r="H69" s="13">
        <v>22.83</v>
      </c>
      <c r="I69" s="18">
        <f>I15+I24+I32+I37+I45+I49+I53+I64</f>
        <v>203049.38</v>
      </c>
      <c r="J69" s="14">
        <f t="shared" si="0"/>
        <v>29552549.379999999</v>
      </c>
      <c r="K69" s="14">
        <f t="shared" si="1"/>
        <v>22.668436735727742</v>
      </c>
    </row>
    <row r="70" spans="1:11" ht="15" customHeight="1" x14ac:dyDescent="0.25">
      <c r="A70" s="55" t="s">
        <v>64</v>
      </c>
      <c r="B70" s="52"/>
      <c r="C70" s="52"/>
      <c r="D70" s="13">
        <v>29385224</v>
      </c>
      <c r="E70" s="13">
        <v>29385224</v>
      </c>
      <c r="F70" s="13">
        <v>6716141.4199999999</v>
      </c>
      <c r="G70" s="13">
        <v>22669082.579999998</v>
      </c>
      <c r="H70" s="13">
        <v>22.86</v>
      </c>
      <c r="I70" s="18">
        <f>I17+I30+I34+I39+I47+I51+I55+I66</f>
        <v>203049.38</v>
      </c>
      <c r="J70" s="14">
        <f t="shared" si="0"/>
        <v>29588273.379999999</v>
      </c>
      <c r="K70" s="14">
        <f t="shared" si="1"/>
        <v>22.698659478182773</v>
      </c>
    </row>
    <row r="71" spans="1:11" ht="15" customHeight="1" x14ac:dyDescent="0.25">
      <c r="A71" s="19" t="s">
        <v>10</v>
      </c>
      <c r="B71" s="20" t="s">
        <v>11</v>
      </c>
      <c r="C71" s="21" t="s">
        <v>12</v>
      </c>
      <c r="D71" s="15">
        <v>85000</v>
      </c>
      <c r="E71" s="15">
        <v>85000</v>
      </c>
      <c r="F71" s="15">
        <v>11717.28</v>
      </c>
      <c r="G71" s="15">
        <v>73282.720000000001</v>
      </c>
      <c r="H71" s="15">
        <v>13.785035294117646</v>
      </c>
      <c r="I71" s="15">
        <v>0</v>
      </c>
      <c r="J71" s="16">
        <f>E71+I71</f>
        <v>85000</v>
      </c>
      <c r="K71" s="17">
        <f>F71/J71*100</f>
        <v>13.785035294117648</v>
      </c>
    </row>
    <row r="72" spans="1:11" ht="15" customHeight="1" x14ac:dyDescent="0.25">
      <c r="A72" s="19" t="s">
        <v>10</v>
      </c>
      <c r="B72" s="20" t="s">
        <v>13</v>
      </c>
      <c r="C72" s="21" t="s">
        <v>14</v>
      </c>
      <c r="D72" s="15">
        <v>208000</v>
      </c>
      <c r="E72" s="15">
        <v>208000</v>
      </c>
      <c r="F72" s="15">
        <v>42609.45</v>
      </c>
      <c r="G72" s="15">
        <v>165390.54999999999</v>
      </c>
      <c r="H72" s="15">
        <v>20.485312499999999</v>
      </c>
      <c r="I72" s="15">
        <v>0</v>
      </c>
      <c r="J72" s="16">
        <f t="shared" ref="J72:J102" si="3">E72+I72</f>
        <v>208000</v>
      </c>
      <c r="K72" s="17">
        <f t="shared" ref="K72:K135" si="4">F72/J72*100</f>
        <v>20.485312499999999</v>
      </c>
    </row>
    <row r="73" spans="1:11" ht="15" customHeight="1" x14ac:dyDescent="0.25">
      <c r="A73" s="19" t="s">
        <v>10</v>
      </c>
      <c r="B73" s="20" t="s">
        <v>15</v>
      </c>
      <c r="C73" s="21" t="s">
        <v>16</v>
      </c>
      <c r="D73" s="15">
        <v>60000</v>
      </c>
      <c r="E73" s="15">
        <v>60000</v>
      </c>
      <c r="F73" s="15">
        <v>2295.8000000000002</v>
      </c>
      <c r="G73" s="15">
        <v>57704.2</v>
      </c>
      <c r="H73" s="15">
        <v>3.8263333333333334</v>
      </c>
      <c r="I73" s="15">
        <v>0</v>
      </c>
      <c r="J73" s="16">
        <f t="shared" si="3"/>
        <v>60000</v>
      </c>
      <c r="K73" s="17">
        <f t="shared" si="4"/>
        <v>3.8263333333333338</v>
      </c>
    </row>
    <row r="74" spans="1:11" ht="15" customHeight="1" x14ac:dyDescent="0.25">
      <c r="A74" s="19" t="s">
        <v>10</v>
      </c>
      <c r="B74" s="20" t="s">
        <v>17</v>
      </c>
      <c r="C74" s="21" t="s">
        <v>18</v>
      </c>
      <c r="D74" s="15">
        <v>1000</v>
      </c>
      <c r="E74" s="15">
        <v>1000</v>
      </c>
      <c r="F74" s="15">
        <v>246</v>
      </c>
      <c r="G74" s="15">
        <v>754</v>
      </c>
      <c r="H74" s="15">
        <v>24.6</v>
      </c>
      <c r="I74" s="15">
        <v>0</v>
      </c>
      <c r="J74" s="16">
        <f t="shared" si="3"/>
        <v>1000</v>
      </c>
      <c r="K74" s="17">
        <f t="shared" si="4"/>
        <v>24.6</v>
      </c>
    </row>
    <row r="75" spans="1:11" ht="15" customHeight="1" x14ac:dyDescent="0.25">
      <c r="A75" s="19" t="s">
        <v>10</v>
      </c>
      <c r="B75" s="20" t="s">
        <v>19</v>
      </c>
      <c r="C75" s="21" t="s">
        <v>20</v>
      </c>
      <c r="D75" s="15">
        <v>2000</v>
      </c>
      <c r="E75" s="15">
        <v>2000</v>
      </c>
      <c r="F75" s="15">
        <v>1294</v>
      </c>
      <c r="G75" s="15">
        <v>706</v>
      </c>
      <c r="H75" s="15">
        <v>64.7</v>
      </c>
      <c r="I75" s="15">
        <v>0</v>
      </c>
      <c r="J75" s="16">
        <f t="shared" si="3"/>
        <v>2000</v>
      </c>
      <c r="K75" s="17">
        <f t="shared" si="4"/>
        <v>64.7</v>
      </c>
    </row>
    <row r="76" spans="1:11" ht="15" customHeight="1" x14ac:dyDescent="0.25">
      <c r="A76" s="19" t="s">
        <v>10</v>
      </c>
      <c r="B76" s="20" t="s">
        <v>21</v>
      </c>
      <c r="C76" s="21" t="s">
        <v>22</v>
      </c>
      <c r="D76" s="15">
        <v>75000</v>
      </c>
      <c r="E76" s="15">
        <v>75000</v>
      </c>
      <c r="F76" s="15">
        <v>10935.65</v>
      </c>
      <c r="G76" s="15">
        <v>64064.35</v>
      </c>
      <c r="H76" s="15">
        <v>14.580866666666667</v>
      </c>
      <c r="I76" s="15">
        <v>0</v>
      </c>
      <c r="J76" s="16">
        <f t="shared" si="3"/>
        <v>75000</v>
      </c>
      <c r="K76" s="17">
        <f t="shared" si="4"/>
        <v>14.580866666666667</v>
      </c>
    </row>
    <row r="77" spans="1:11" ht="15" customHeight="1" x14ac:dyDescent="0.25">
      <c r="A77" s="19" t="s">
        <v>10</v>
      </c>
      <c r="B77" s="20" t="s">
        <v>27</v>
      </c>
      <c r="C77" s="21" t="s">
        <v>56</v>
      </c>
      <c r="D77" s="15">
        <v>40861</v>
      </c>
      <c r="E77" s="15">
        <v>40861</v>
      </c>
      <c r="F77" s="15">
        <v>2293</v>
      </c>
      <c r="G77" s="15">
        <v>38568</v>
      </c>
      <c r="H77" s="15">
        <v>5.6117079856097503</v>
      </c>
      <c r="I77" s="15">
        <v>0</v>
      </c>
      <c r="J77" s="16">
        <f t="shared" si="3"/>
        <v>40861</v>
      </c>
      <c r="K77" s="17">
        <f t="shared" si="4"/>
        <v>5.6117079856097503</v>
      </c>
    </row>
    <row r="78" spans="1:11" ht="15" customHeight="1" x14ac:dyDescent="0.25">
      <c r="A78" s="19" t="s">
        <v>10</v>
      </c>
      <c r="B78" s="20" t="s">
        <v>28</v>
      </c>
      <c r="C78" s="21" t="s">
        <v>29</v>
      </c>
      <c r="D78" s="15">
        <v>3139</v>
      </c>
      <c r="E78" s="15">
        <v>3139</v>
      </c>
      <c r="F78" s="15">
        <v>3139</v>
      </c>
      <c r="G78" s="15">
        <v>0</v>
      </c>
      <c r="H78" s="15">
        <v>100</v>
      </c>
      <c r="I78" s="15">
        <v>0</v>
      </c>
      <c r="J78" s="16">
        <f t="shared" si="3"/>
        <v>3139</v>
      </c>
      <c r="K78" s="17">
        <f t="shared" si="4"/>
        <v>100</v>
      </c>
    </row>
    <row r="79" spans="1:11" ht="15" customHeight="1" x14ac:dyDescent="0.25">
      <c r="A79" s="46" t="s">
        <v>41</v>
      </c>
      <c r="B79" s="47"/>
      <c r="C79" s="47"/>
      <c r="D79" s="23">
        <v>475000</v>
      </c>
      <c r="E79" s="23">
        <v>475000</v>
      </c>
      <c r="F79" s="23">
        <v>74530.179999999993</v>
      </c>
      <c r="G79" s="23">
        <v>400469.82</v>
      </c>
      <c r="H79" s="23">
        <v>15.69</v>
      </c>
      <c r="I79" s="23">
        <v>0</v>
      </c>
      <c r="J79" s="24">
        <f t="shared" si="3"/>
        <v>475000</v>
      </c>
      <c r="K79" s="25">
        <f t="shared" si="4"/>
        <v>15.690564210526315</v>
      </c>
    </row>
    <row r="80" spans="1:11" ht="15" customHeight="1" x14ac:dyDescent="0.25">
      <c r="A80" s="19" t="s">
        <v>10</v>
      </c>
      <c r="B80" s="20" t="s">
        <v>42</v>
      </c>
      <c r="C80" s="21" t="s">
        <v>43</v>
      </c>
      <c r="D80" s="15">
        <v>475000</v>
      </c>
      <c r="E80" s="15">
        <v>475000</v>
      </c>
      <c r="F80" s="15">
        <v>118750</v>
      </c>
      <c r="G80" s="15">
        <v>356250</v>
      </c>
      <c r="H80" s="15">
        <v>25</v>
      </c>
      <c r="I80" s="15">
        <v>0</v>
      </c>
      <c r="J80" s="16">
        <f t="shared" si="3"/>
        <v>475000</v>
      </c>
      <c r="K80" s="17">
        <f t="shared" si="4"/>
        <v>25</v>
      </c>
    </row>
    <row r="81" spans="1:11" ht="15" customHeight="1" x14ac:dyDescent="0.25">
      <c r="A81" s="46" t="s">
        <v>55</v>
      </c>
      <c r="B81" s="47"/>
      <c r="C81" s="47"/>
      <c r="D81" s="23">
        <v>475000</v>
      </c>
      <c r="E81" s="23">
        <v>475000</v>
      </c>
      <c r="F81" s="23">
        <v>118750</v>
      </c>
      <c r="G81" s="23">
        <v>356250</v>
      </c>
      <c r="H81" s="23">
        <v>25</v>
      </c>
      <c r="I81" s="23">
        <v>0</v>
      </c>
      <c r="J81" s="24">
        <f t="shared" si="3"/>
        <v>475000</v>
      </c>
      <c r="K81" s="25">
        <f t="shared" si="4"/>
        <v>25</v>
      </c>
    </row>
    <row r="82" spans="1:11" x14ac:dyDescent="0.25">
      <c r="A82" s="19" t="s">
        <v>30</v>
      </c>
      <c r="B82" s="20" t="s">
        <v>11</v>
      </c>
      <c r="C82" s="21" t="s">
        <v>12</v>
      </c>
      <c r="D82" s="15">
        <v>30000</v>
      </c>
      <c r="E82" s="15">
        <v>30000</v>
      </c>
      <c r="F82" s="15">
        <v>1546</v>
      </c>
      <c r="G82" s="15">
        <v>28454</v>
      </c>
      <c r="H82" s="15">
        <v>5.1533333333333333</v>
      </c>
      <c r="I82" s="15">
        <v>0</v>
      </c>
      <c r="J82" s="16">
        <f t="shared" si="3"/>
        <v>30000</v>
      </c>
      <c r="K82" s="17">
        <f t="shared" si="4"/>
        <v>5.1533333333333333</v>
      </c>
    </row>
    <row r="83" spans="1:11" x14ac:dyDescent="0.25">
      <c r="A83" s="19" t="s">
        <v>30</v>
      </c>
      <c r="B83" s="20" t="s">
        <v>17</v>
      </c>
      <c r="C83" s="21" t="s">
        <v>18</v>
      </c>
      <c r="D83" s="15">
        <v>200</v>
      </c>
      <c r="E83" s="15">
        <v>200</v>
      </c>
      <c r="F83" s="15">
        <v>0</v>
      </c>
      <c r="G83" s="15">
        <v>200</v>
      </c>
      <c r="H83" s="15">
        <v>0</v>
      </c>
      <c r="I83" s="15">
        <v>0</v>
      </c>
      <c r="J83" s="16">
        <f t="shared" si="3"/>
        <v>200</v>
      </c>
      <c r="K83" s="17">
        <f t="shared" si="4"/>
        <v>0</v>
      </c>
    </row>
    <row r="84" spans="1:11" x14ac:dyDescent="0.25">
      <c r="A84" s="19" t="s">
        <v>30</v>
      </c>
      <c r="B84" s="20" t="s">
        <v>21</v>
      </c>
      <c r="C84" s="21" t="s">
        <v>22</v>
      </c>
      <c r="D84" s="15">
        <v>6000</v>
      </c>
      <c r="E84" s="15">
        <v>6000</v>
      </c>
      <c r="F84" s="15">
        <v>500</v>
      </c>
      <c r="G84" s="15">
        <v>5500</v>
      </c>
      <c r="H84" s="15">
        <v>8.3333333333333339</v>
      </c>
      <c r="I84" s="15">
        <v>0</v>
      </c>
      <c r="J84" s="16">
        <f t="shared" si="3"/>
        <v>6000</v>
      </c>
      <c r="K84" s="17">
        <f t="shared" si="4"/>
        <v>8.3333333333333321</v>
      </c>
    </row>
    <row r="85" spans="1:11" x14ac:dyDescent="0.25">
      <c r="A85" s="19" t="s">
        <v>30</v>
      </c>
      <c r="B85" s="20" t="s">
        <v>27</v>
      </c>
      <c r="C85" s="21" t="s">
        <v>56</v>
      </c>
      <c r="D85" s="15">
        <v>53800</v>
      </c>
      <c r="E85" s="15">
        <v>53800</v>
      </c>
      <c r="F85" s="15">
        <v>0</v>
      </c>
      <c r="G85" s="15">
        <v>53800</v>
      </c>
      <c r="H85" s="15">
        <v>0</v>
      </c>
      <c r="I85" s="15">
        <v>0</v>
      </c>
      <c r="J85" s="16">
        <f t="shared" si="3"/>
        <v>53800</v>
      </c>
      <c r="K85" s="17">
        <f t="shared" si="4"/>
        <v>0</v>
      </c>
    </row>
    <row r="86" spans="1:11" x14ac:dyDescent="0.25">
      <c r="A86" s="46" t="s">
        <v>41</v>
      </c>
      <c r="B86" s="47"/>
      <c r="C86" s="47"/>
      <c r="D86" s="23">
        <v>90000</v>
      </c>
      <c r="E86" s="23">
        <v>90000</v>
      </c>
      <c r="F86" s="23">
        <v>2046</v>
      </c>
      <c r="G86" s="23">
        <v>87954</v>
      </c>
      <c r="H86" s="23">
        <v>2.27</v>
      </c>
      <c r="I86" s="23">
        <v>0</v>
      </c>
      <c r="J86" s="24">
        <f t="shared" si="3"/>
        <v>90000</v>
      </c>
      <c r="K86" s="25">
        <f t="shared" si="4"/>
        <v>2.2733333333333334</v>
      </c>
    </row>
    <row r="87" spans="1:11" x14ac:dyDescent="0.25">
      <c r="A87" s="19" t="s">
        <v>30</v>
      </c>
      <c r="B87" s="20" t="s">
        <v>44</v>
      </c>
      <c r="C87" s="21" t="s">
        <v>45</v>
      </c>
      <c r="D87" s="15">
        <v>90000</v>
      </c>
      <c r="E87" s="15">
        <v>90000</v>
      </c>
      <c r="F87" s="15">
        <v>20700</v>
      </c>
      <c r="G87" s="15">
        <v>69300</v>
      </c>
      <c r="H87" s="15">
        <v>23</v>
      </c>
      <c r="I87" s="15">
        <v>0</v>
      </c>
      <c r="J87" s="16">
        <f t="shared" si="3"/>
        <v>90000</v>
      </c>
      <c r="K87" s="17">
        <f t="shared" si="4"/>
        <v>23</v>
      </c>
    </row>
    <row r="88" spans="1:11" x14ac:dyDescent="0.25">
      <c r="A88" s="46" t="s">
        <v>55</v>
      </c>
      <c r="B88" s="47"/>
      <c r="C88" s="47"/>
      <c r="D88" s="23">
        <v>90000</v>
      </c>
      <c r="E88" s="23">
        <v>90000</v>
      </c>
      <c r="F88" s="23">
        <v>20700</v>
      </c>
      <c r="G88" s="23">
        <v>69300</v>
      </c>
      <c r="H88" s="23">
        <v>23</v>
      </c>
      <c r="I88" s="23">
        <v>0</v>
      </c>
      <c r="J88" s="24">
        <f t="shared" si="3"/>
        <v>90000</v>
      </c>
      <c r="K88" s="25">
        <f t="shared" si="4"/>
        <v>23</v>
      </c>
    </row>
    <row r="89" spans="1:11" x14ac:dyDescent="0.25">
      <c r="A89" s="19" t="s">
        <v>65</v>
      </c>
      <c r="B89" s="20" t="s">
        <v>11</v>
      </c>
      <c r="C89" s="21" t="s">
        <v>12</v>
      </c>
      <c r="D89" s="15">
        <v>0</v>
      </c>
      <c r="E89" s="15">
        <v>0</v>
      </c>
      <c r="F89" s="15">
        <v>788</v>
      </c>
      <c r="G89" s="15">
        <v>-788</v>
      </c>
      <c r="H89" s="15">
        <v>0</v>
      </c>
      <c r="I89" s="15">
        <v>2000</v>
      </c>
      <c r="J89" s="16">
        <f t="shared" si="3"/>
        <v>2000</v>
      </c>
      <c r="K89" s="17">
        <f t="shared" si="4"/>
        <v>39.4</v>
      </c>
    </row>
    <row r="90" spans="1:11" x14ac:dyDescent="0.25">
      <c r="A90" s="19" t="s">
        <v>65</v>
      </c>
      <c r="B90" s="20" t="s">
        <v>27</v>
      </c>
      <c r="C90" s="21" t="s">
        <v>56</v>
      </c>
      <c r="D90" s="15">
        <v>0</v>
      </c>
      <c r="E90" s="15">
        <v>0</v>
      </c>
      <c r="F90" s="15">
        <v>13987.6</v>
      </c>
      <c r="G90" s="15">
        <v>-13987.6</v>
      </c>
      <c r="H90" s="15">
        <v>0</v>
      </c>
      <c r="I90" s="15">
        <v>30000</v>
      </c>
      <c r="J90" s="16">
        <f t="shared" si="3"/>
        <v>30000</v>
      </c>
      <c r="K90" s="17">
        <f t="shared" si="4"/>
        <v>46.625333333333337</v>
      </c>
    </row>
    <row r="91" spans="1:11" x14ac:dyDescent="0.25">
      <c r="A91" s="46" t="s">
        <v>41</v>
      </c>
      <c r="B91" s="47"/>
      <c r="C91" s="47"/>
      <c r="D91" s="23">
        <v>0</v>
      </c>
      <c r="E91" s="23">
        <v>0</v>
      </c>
      <c r="F91" s="23">
        <v>14775.6</v>
      </c>
      <c r="G91" s="23">
        <v>-14775.6</v>
      </c>
      <c r="H91" s="23">
        <v>0</v>
      </c>
      <c r="I91" s="23">
        <v>32000</v>
      </c>
      <c r="J91" s="24">
        <f t="shared" si="3"/>
        <v>32000</v>
      </c>
      <c r="K91" s="25">
        <f t="shared" si="4"/>
        <v>46.173750000000005</v>
      </c>
    </row>
    <row r="92" spans="1:11" x14ac:dyDescent="0.25">
      <c r="A92" s="19" t="s">
        <v>65</v>
      </c>
      <c r="B92" s="20" t="s">
        <v>42</v>
      </c>
      <c r="C92" s="22" t="s">
        <v>43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32000</v>
      </c>
      <c r="J92" s="16">
        <f t="shared" si="3"/>
        <v>32000</v>
      </c>
      <c r="K92" s="17">
        <f t="shared" si="4"/>
        <v>0</v>
      </c>
    </row>
    <row r="93" spans="1:11" x14ac:dyDescent="0.25">
      <c r="A93" s="46" t="s">
        <v>55</v>
      </c>
      <c r="B93" s="47"/>
      <c r="C93" s="47"/>
      <c r="D93" s="23">
        <v>0</v>
      </c>
      <c r="E93" s="23">
        <v>0</v>
      </c>
      <c r="F93" s="23">
        <v>0</v>
      </c>
      <c r="G93" s="23">
        <v>0</v>
      </c>
      <c r="H93" s="23">
        <v>0</v>
      </c>
      <c r="I93" s="23">
        <v>32000</v>
      </c>
      <c r="J93" s="24">
        <f t="shared" si="3"/>
        <v>32000</v>
      </c>
      <c r="K93" s="25">
        <f t="shared" si="4"/>
        <v>0</v>
      </c>
    </row>
    <row r="94" spans="1:11" x14ac:dyDescent="0.25">
      <c r="A94" s="19" t="s">
        <v>36</v>
      </c>
      <c r="B94" s="20" t="s">
        <v>11</v>
      </c>
      <c r="C94" s="21" t="s">
        <v>12</v>
      </c>
      <c r="D94" s="15">
        <v>15000</v>
      </c>
      <c r="E94" s="15">
        <v>15000</v>
      </c>
      <c r="F94" s="15">
        <v>9050</v>
      </c>
      <c r="G94" s="15">
        <v>5950</v>
      </c>
      <c r="H94" s="15">
        <v>60.333333333333336</v>
      </c>
      <c r="I94" s="15">
        <v>0</v>
      </c>
      <c r="J94" s="16">
        <f t="shared" si="3"/>
        <v>15000</v>
      </c>
      <c r="K94" s="17">
        <f t="shared" si="4"/>
        <v>60.333333333333336</v>
      </c>
    </row>
    <row r="95" spans="1:11" x14ac:dyDescent="0.25">
      <c r="A95" s="19" t="s">
        <v>36</v>
      </c>
      <c r="B95" s="20" t="s">
        <v>21</v>
      </c>
      <c r="C95" s="21" t="s">
        <v>22</v>
      </c>
      <c r="D95" s="15">
        <v>6000</v>
      </c>
      <c r="E95" s="15">
        <v>6000</v>
      </c>
      <c r="F95" s="15">
        <v>0</v>
      </c>
      <c r="G95" s="15">
        <v>6000</v>
      </c>
      <c r="H95" s="15">
        <v>0</v>
      </c>
      <c r="I95" s="15">
        <v>0</v>
      </c>
      <c r="J95" s="16">
        <f t="shared" si="3"/>
        <v>6000</v>
      </c>
      <c r="K95" s="17">
        <f t="shared" si="4"/>
        <v>0</v>
      </c>
    </row>
    <row r="96" spans="1:11" x14ac:dyDescent="0.25">
      <c r="A96" s="19" t="s">
        <v>36</v>
      </c>
      <c r="B96" s="20" t="s">
        <v>23</v>
      </c>
      <c r="C96" s="21" t="s">
        <v>24</v>
      </c>
      <c r="D96" s="15">
        <v>2400000</v>
      </c>
      <c r="E96" s="15">
        <v>2400000</v>
      </c>
      <c r="F96" s="15">
        <v>600643</v>
      </c>
      <c r="G96" s="15">
        <v>1799357</v>
      </c>
      <c r="H96" s="15">
        <v>25.026791666666668</v>
      </c>
      <c r="I96" s="15">
        <v>0</v>
      </c>
      <c r="J96" s="16">
        <f t="shared" si="3"/>
        <v>2400000</v>
      </c>
      <c r="K96" s="17">
        <f t="shared" si="4"/>
        <v>25.026791666666664</v>
      </c>
    </row>
    <row r="97" spans="1:11" x14ac:dyDescent="0.25">
      <c r="A97" s="19" t="s">
        <v>36</v>
      </c>
      <c r="B97" s="20" t="s">
        <v>33</v>
      </c>
      <c r="C97" s="21" t="s">
        <v>34</v>
      </c>
      <c r="D97" s="15">
        <v>811200</v>
      </c>
      <c r="E97" s="15">
        <v>811200</v>
      </c>
      <c r="F97" s="15">
        <v>201545</v>
      </c>
      <c r="G97" s="15">
        <v>609655</v>
      </c>
      <c r="H97" s="15">
        <v>24.845290927021697</v>
      </c>
      <c r="I97" s="15">
        <v>0</v>
      </c>
      <c r="J97" s="16">
        <f t="shared" si="3"/>
        <v>811200</v>
      </c>
      <c r="K97" s="17">
        <f t="shared" si="4"/>
        <v>24.845290927021697</v>
      </c>
    </row>
    <row r="98" spans="1:11" x14ac:dyDescent="0.25">
      <c r="A98" s="46" t="s">
        <v>41</v>
      </c>
      <c r="B98" s="47"/>
      <c r="C98" s="47"/>
      <c r="D98" s="23">
        <v>3232200</v>
      </c>
      <c r="E98" s="23">
        <v>3232200</v>
      </c>
      <c r="F98" s="23">
        <v>811238</v>
      </c>
      <c r="G98" s="23">
        <v>2420962</v>
      </c>
      <c r="H98" s="23">
        <v>25.1</v>
      </c>
      <c r="I98" s="23">
        <v>0</v>
      </c>
      <c r="J98" s="24">
        <f t="shared" si="3"/>
        <v>3232200</v>
      </c>
      <c r="K98" s="25">
        <f t="shared" si="4"/>
        <v>25.09863251036446</v>
      </c>
    </row>
    <row r="99" spans="1:11" x14ac:dyDescent="0.25">
      <c r="A99" s="19" t="s">
        <v>36</v>
      </c>
      <c r="B99" s="20" t="s">
        <v>42</v>
      </c>
      <c r="C99" s="21" t="s">
        <v>43</v>
      </c>
      <c r="D99" s="15">
        <v>3232200</v>
      </c>
      <c r="E99" s="15">
        <v>3232200</v>
      </c>
      <c r="F99" s="15">
        <v>811238</v>
      </c>
      <c r="G99" s="15">
        <v>2420962</v>
      </c>
      <c r="H99" s="15">
        <v>25.098632510364457</v>
      </c>
      <c r="I99" s="15">
        <v>0</v>
      </c>
      <c r="J99" s="16">
        <f t="shared" si="3"/>
        <v>3232200</v>
      </c>
      <c r="K99" s="17">
        <f t="shared" si="4"/>
        <v>25.09863251036446</v>
      </c>
    </row>
    <row r="100" spans="1:11" x14ac:dyDescent="0.25">
      <c r="A100" s="46" t="s">
        <v>55</v>
      </c>
      <c r="B100" s="47"/>
      <c r="C100" s="47"/>
      <c r="D100" s="23">
        <v>3232200</v>
      </c>
      <c r="E100" s="23">
        <v>3232200</v>
      </c>
      <c r="F100" s="23">
        <v>811238</v>
      </c>
      <c r="G100" s="23">
        <v>2420962</v>
      </c>
      <c r="H100" s="23">
        <v>25.1</v>
      </c>
      <c r="I100" s="23">
        <v>0</v>
      </c>
      <c r="J100" s="24">
        <f t="shared" si="3"/>
        <v>3232200</v>
      </c>
      <c r="K100" s="25">
        <f t="shared" si="4"/>
        <v>25.09863251036446</v>
      </c>
    </row>
    <row r="101" spans="1:11" x14ac:dyDescent="0.25">
      <c r="A101" s="48" t="s">
        <v>66</v>
      </c>
      <c r="B101" s="47"/>
      <c r="C101" s="47"/>
      <c r="D101" s="23">
        <v>3797200</v>
      </c>
      <c r="E101" s="23">
        <v>3797200</v>
      </c>
      <c r="F101" s="23">
        <v>902589.78</v>
      </c>
      <c r="G101" s="23">
        <v>2894610.22</v>
      </c>
      <c r="H101" s="23">
        <v>23.77</v>
      </c>
      <c r="I101" s="23">
        <f>I79+I86+I91+I98</f>
        <v>32000</v>
      </c>
      <c r="J101" s="24">
        <f t="shared" si="3"/>
        <v>3829200</v>
      </c>
      <c r="K101" s="25">
        <f t="shared" si="4"/>
        <v>23.5712362895644</v>
      </c>
    </row>
    <row r="102" spans="1:11" x14ac:dyDescent="0.25">
      <c r="A102" s="48" t="s">
        <v>67</v>
      </c>
      <c r="B102" s="47"/>
      <c r="C102" s="47"/>
      <c r="D102" s="23">
        <v>3797200</v>
      </c>
      <c r="E102" s="23">
        <v>3797200</v>
      </c>
      <c r="F102" s="23">
        <v>950688</v>
      </c>
      <c r="G102" s="23">
        <v>2846512</v>
      </c>
      <c r="H102" s="23">
        <v>25.04</v>
      </c>
      <c r="I102" s="24">
        <f>I81+I88+I93+I100</f>
        <v>32000</v>
      </c>
      <c r="J102" s="24">
        <f t="shared" si="3"/>
        <v>3829200</v>
      </c>
      <c r="K102" s="25">
        <f t="shared" si="4"/>
        <v>24.827326856784708</v>
      </c>
    </row>
    <row r="103" spans="1:11" x14ac:dyDescent="0.25">
      <c r="A103" s="34" t="s">
        <v>10</v>
      </c>
      <c r="B103" s="35" t="s">
        <v>11</v>
      </c>
      <c r="C103" s="36" t="s">
        <v>12</v>
      </c>
      <c r="D103" s="37">
        <v>100000</v>
      </c>
      <c r="E103" s="37">
        <v>100000</v>
      </c>
      <c r="F103" s="37">
        <v>3800</v>
      </c>
      <c r="G103" s="37">
        <v>96200</v>
      </c>
      <c r="H103" s="37">
        <v>3.8</v>
      </c>
      <c r="I103" s="37">
        <v>0</v>
      </c>
      <c r="J103" s="38">
        <f>E103+I103</f>
        <v>100000</v>
      </c>
      <c r="K103" s="37">
        <f t="shared" si="4"/>
        <v>3.8</v>
      </c>
    </row>
    <row r="104" spans="1:11" x14ac:dyDescent="0.25">
      <c r="A104" s="34" t="s">
        <v>10</v>
      </c>
      <c r="B104" s="35" t="s">
        <v>13</v>
      </c>
      <c r="C104" s="36" t="s">
        <v>14</v>
      </c>
      <c r="D104" s="37">
        <v>181000</v>
      </c>
      <c r="E104" s="37">
        <v>181000</v>
      </c>
      <c r="F104" s="37">
        <v>27102.61</v>
      </c>
      <c r="G104" s="37">
        <v>153897.39000000001</v>
      </c>
      <c r="H104" s="37">
        <v>14.97381767955801</v>
      </c>
      <c r="I104" s="37">
        <v>0</v>
      </c>
      <c r="J104" s="38">
        <f t="shared" ref="J104:J145" si="5">E104+I104</f>
        <v>181000</v>
      </c>
      <c r="K104" s="37">
        <f t="shared" si="4"/>
        <v>14.97381767955801</v>
      </c>
    </row>
    <row r="105" spans="1:11" x14ac:dyDescent="0.25">
      <c r="A105" s="34" t="s">
        <v>10</v>
      </c>
      <c r="B105" s="35" t="s">
        <v>15</v>
      </c>
      <c r="C105" s="36" t="s">
        <v>16</v>
      </c>
      <c r="D105" s="37">
        <v>80000</v>
      </c>
      <c r="E105" s="37">
        <v>80000</v>
      </c>
      <c r="F105" s="37">
        <v>4048.08</v>
      </c>
      <c r="G105" s="37">
        <v>75951.92</v>
      </c>
      <c r="H105" s="37">
        <v>5.0601000000000003</v>
      </c>
      <c r="I105" s="37">
        <v>0</v>
      </c>
      <c r="J105" s="38">
        <f t="shared" si="5"/>
        <v>80000</v>
      </c>
      <c r="K105" s="37">
        <f t="shared" si="4"/>
        <v>5.0601000000000003</v>
      </c>
    </row>
    <row r="106" spans="1:11" x14ac:dyDescent="0.25">
      <c r="A106" s="34" t="s">
        <v>10</v>
      </c>
      <c r="B106" s="35" t="s">
        <v>17</v>
      </c>
      <c r="C106" s="36" t="s">
        <v>18</v>
      </c>
      <c r="D106" s="37">
        <v>1000</v>
      </c>
      <c r="E106" s="37">
        <v>1000</v>
      </c>
      <c r="F106" s="37">
        <v>0</v>
      </c>
      <c r="G106" s="37">
        <v>1000</v>
      </c>
      <c r="H106" s="37">
        <v>0</v>
      </c>
      <c r="I106" s="37">
        <v>0</v>
      </c>
      <c r="J106" s="38">
        <f t="shared" si="5"/>
        <v>1000</v>
      </c>
      <c r="K106" s="37">
        <f t="shared" si="4"/>
        <v>0</v>
      </c>
    </row>
    <row r="107" spans="1:11" x14ac:dyDescent="0.25">
      <c r="A107" s="34" t="s">
        <v>10</v>
      </c>
      <c r="B107" s="35" t="s">
        <v>19</v>
      </c>
      <c r="C107" s="36" t="s">
        <v>20</v>
      </c>
      <c r="D107" s="37">
        <v>3000</v>
      </c>
      <c r="E107" s="37">
        <v>3000</v>
      </c>
      <c r="F107" s="37">
        <v>390</v>
      </c>
      <c r="G107" s="37">
        <v>2610</v>
      </c>
      <c r="H107" s="37">
        <v>13</v>
      </c>
      <c r="I107" s="37">
        <v>0</v>
      </c>
      <c r="J107" s="38">
        <f t="shared" si="5"/>
        <v>3000</v>
      </c>
      <c r="K107" s="37">
        <f t="shared" si="4"/>
        <v>13</v>
      </c>
    </row>
    <row r="108" spans="1:11" x14ac:dyDescent="0.25">
      <c r="A108" s="34" t="s">
        <v>10</v>
      </c>
      <c r="B108" s="35" t="s">
        <v>21</v>
      </c>
      <c r="C108" s="36" t="s">
        <v>22</v>
      </c>
      <c r="D108" s="37">
        <v>110000</v>
      </c>
      <c r="E108" s="37">
        <v>110000</v>
      </c>
      <c r="F108" s="37">
        <v>24361.05</v>
      </c>
      <c r="G108" s="37">
        <v>85638.95</v>
      </c>
      <c r="H108" s="37">
        <v>22.146409090909092</v>
      </c>
      <c r="I108" s="37">
        <v>0</v>
      </c>
      <c r="J108" s="38">
        <f t="shared" si="5"/>
        <v>110000</v>
      </c>
      <c r="K108" s="37">
        <f t="shared" si="4"/>
        <v>22.146409090909092</v>
      </c>
    </row>
    <row r="109" spans="1:11" x14ac:dyDescent="0.25">
      <c r="A109" s="34" t="s">
        <v>10</v>
      </c>
      <c r="B109" s="35" t="s">
        <v>23</v>
      </c>
      <c r="C109" s="36" t="s">
        <v>24</v>
      </c>
      <c r="D109" s="37">
        <v>20000</v>
      </c>
      <c r="E109" s="37">
        <v>20000</v>
      </c>
      <c r="F109" s="37">
        <v>2900</v>
      </c>
      <c r="G109" s="37">
        <v>17100</v>
      </c>
      <c r="H109" s="37">
        <v>14.5</v>
      </c>
      <c r="I109" s="37">
        <v>0</v>
      </c>
      <c r="J109" s="38">
        <f t="shared" si="5"/>
        <v>20000</v>
      </c>
      <c r="K109" s="37">
        <f t="shared" si="4"/>
        <v>14.499999999999998</v>
      </c>
    </row>
    <row r="110" spans="1:11" x14ac:dyDescent="0.25">
      <c r="A110" s="34" t="s">
        <v>10</v>
      </c>
      <c r="B110" s="35" t="s">
        <v>27</v>
      </c>
      <c r="C110" s="36" t="s">
        <v>56</v>
      </c>
      <c r="D110" s="37">
        <v>67491</v>
      </c>
      <c r="E110" s="37">
        <v>67491</v>
      </c>
      <c r="F110" s="37">
        <v>17257.02</v>
      </c>
      <c r="G110" s="37">
        <v>50233.98</v>
      </c>
      <c r="H110" s="37">
        <v>25.569364804196116</v>
      </c>
      <c r="I110" s="37">
        <v>0</v>
      </c>
      <c r="J110" s="38">
        <f t="shared" si="5"/>
        <v>67491</v>
      </c>
      <c r="K110" s="37">
        <f t="shared" si="4"/>
        <v>25.569364804196116</v>
      </c>
    </row>
    <row r="111" spans="1:11" x14ac:dyDescent="0.25">
      <c r="A111" s="34" t="s">
        <v>10</v>
      </c>
      <c r="B111" s="35" t="s">
        <v>28</v>
      </c>
      <c r="C111" s="36" t="s">
        <v>29</v>
      </c>
      <c r="D111" s="37">
        <v>17509</v>
      </c>
      <c r="E111" s="37">
        <v>17509</v>
      </c>
      <c r="F111" s="37">
        <v>17509</v>
      </c>
      <c r="G111" s="37">
        <v>0</v>
      </c>
      <c r="H111" s="37">
        <v>100</v>
      </c>
      <c r="I111" s="37">
        <v>0</v>
      </c>
      <c r="J111" s="38">
        <f t="shared" si="5"/>
        <v>17509</v>
      </c>
      <c r="K111" s="37">
        <f t="shared" si="4"/>
        <v>100</v>
      </c>
    </row>
    <row r="112" spans="1:11" x14ac:dyDescent="0.25">
      <c r="A112" s="44" t="s">
        <v>41</v>
      </c>
      <c r="B112" s="45"/>
      <c r="C112" s="45"/>
      <c r="D112" s="39">
        <v>580000</v>
      </c>
      <c r="E112" s="39">
        <v>580000</v>
      </c>
      <c r="F112" s="39">
        <v>97367.76</v>
      </c>
      <c r="G112" s="39">
        <v>482632.24</v>
      </c>
      <c r="H112" s="39">
        <v>16.79</v>
      </c>
      <c r="I112" s="39">
        <v>0</v>
      </c>
      <c r="J112" s="40">
        <f t="shared" si="5"/>
        <v>580000</v>
      </c>
      <c r="K112" s="39">
        <f t="shared" si="4"/>
        <v>16.787544827586206</v>
      </c>
    </row>
    <row r="113" spans="1:11" x14ac:dyDescent="0.25">
      <c r="A113" s="34" t="s">
        <v>10</v>
      </c>
      <c r="B113" s="35" t="s">
        <v>42</v>
      </c>
      <c r="C113" s="36" t="s">
        <v>43</v>
      </c>
      <c r="D113" s="37">
        <v>580000</v>
      </c>
      <c r="E113" s="37">
        <v>580000</v>
      </c>
      <c r="F113" s="37">
        <v>145000</v>
      </c>
      <c r="G113" s="37">
        <v>435000</v>
      </c>
      <c r="H113" s="37">
        <v>25</v>
      </c>
      <c r="I113" s="37">
        <v>0</v>
      </c>
      <c r="J113" s="38">
        <f t="shared" si="5"/>
        <v>580000</v>
      </c>
      <c r="K113" s="37">
        <f t="shared" si="4"/>
        <v>25</v>
      </c>
    </row>
    <row r="114" spans="1:11" x14ac:dyDescent="0.25">
      <c r="A114" s="44" t="s">
        <v>55</v>
      </c>
      <c r="B114" s="45"/>
      <c r="C114" s="45"/>
      <c r="D114" s="39">
        <v>580000</v>
      </c>
      <c r="E114" s="39">
        <v>580000</v>
      </c>
      <c r="F114" s="39">
        <v>145000</v>
      </c>
      <c r="G114" s="39">
        <v>435000</v>
      </c>
      <c r="H114" s="39">
        <v>25</v>
      </c>
      <c r="I114" s="39">
        <v>0</v>
      </c>
      <c r="J114" s="40">
        <f t="shared" si="5"/>
        <v>580000</v>
      </c>
      <c r="K114" s="39">
        <f t="shared" si="4"/>
        <v>25</v>
      </c>
    </row>
    <row r="115" spans="1:11" x14ac:dyDescent="0.25">
      <c r="A115" s="34" t="s">
        <v>30</v>
      </c>
      <c r="B115" s="35" t="s">
        <v>11</v>
      </c>
      <c r="C115" s="36" t="s">
        <v>57</v>
      </c>
      <c r="D115" s="37">
        <v>420000</v>
      </c>
      <c r="E115" s="37">
        <v>420000</v>
      </c>
      <c r="F115" s="37">
        <v>89591.25</v>
      </c>
      <c r="G115" s="37">
        <v>330408.75</v>
      </c>
      <c r="H115" s="37">
        <v>21.331250000000001</v>
      </c>
      <c r="I115" s="37">
        <v>0</v>
      </c>
      <c r="J115" s="38">
        <f t="shared" si="5"/>
        <v>420000</v>
      </c>
      <c r="K115" s="37">
        <f t="shared" si="4"/>
        <v>21.331249999999997</v>
      </c>
    </row>
    <row r="116" spans="1:11" x14ac:dyDescent="0.25">
      <c r="A116" s="34" t="s">
        <v>30</v>
      </c>
      <c r="B116" s="35" t="s">
        <v>11</v>
      </c>
      <c r="C116" s="36" t="s">
        <v>12</v>
      </c>
      <c r="D116" s="37">
        <v>26000</v>
      </c>
      <c r="E116" s="37">
        <v>26000</v>
      </c>
      <c r="F116" s="37">
        <v>-0.13</v>
      </c>
      <c r="G116" s="37">
        <v>26000.13</v>
      </c>
      <c r="H116" s="37">
        <v>0</v>
      </c>
      <c r="I116" s="37">
        <v>0</v>
      </c>
      <c r="J116" s="38">
        <f t="shared" si="5"/>
        <v>26000</v>
      </c>
      <c r="K116" s="37">
        <f t="shared" si="4"/>
        <v>-5.0000000000000001E-4</v>
      </c>
    </row>
    <row r="117" spans="1:11" x14ac:dyDescent="0.25">
      <c r="A117" s="34" t="s">
        <v>30</v>
      </c>
      <c r="B117" s="35" t="s">
        <v>17</v>
      </c>
      <c r="C117" s="36" t="s">
        <v>18</v>
      </c>
      <c r="D117" s="37">
        <v>500</v>
      </c>
      <c r="E117" s="37">
        <v>500</v>
      </c>
      <c r="F117" s="37">
        <v>0</v>
      </c>
      <c r="G117" s="37">
        <v>500</v>
      </c>
      <c r="H117" s="37">
        <v>0</v>
      </c>
      <c r="I117" s="37">
        <v>0</v>
      </c>
      <c r="J117" s="38">
        <f t="shared" si="5"/>
        <v>500</v>
      </c>
      <c r="K117" s="37">
        <f t="shared" si="4"/>
        <v>0</v>
      </c>
    </row>
    <row r="118" spans="1:11" x14ac:dyDescent="0.25">
      <c r="A118" s="34" t="s">
        <v>30</v>
      </c>
      <c r="B118" s="35" t="s">
        <v>19</v>
      </c>
      <c r="C118" s="36" t="s">
        <v>20</v>
      </c>
      <c r="D118" s="37">
        <v>1500</v>
      </c>
      <c r="E118" s="37">
        <v>1500</v>
      </c>
      <c r="F118" s="37">
        <v>0</v>
      </c>
      <c r="G118" s="37">
        <v>1500</v>
      </c>
      <c r="H118" s="37">
        <v>0</v>
      </c>
      <c r="I118" s="37">
        <v>0</v>
      </c>
      <c r="J118" s="38">
        <f t="shared" si="5"/>
        <v>1500</v>
      </c>
      <c r="K118" s="37">
        <f t="shared" si="4"/>
        <v>0</v>
      </c>
    </row>
    <row r="119" spans="1:11" x14ac:dyDescent="0.25">
      <c r="A119" s="34" t="s">
        <v>30</v>
      </c>
      <c r="B119" s="35" t="s">
        <v>21</v>
      </c>
      <c r="C119" s="36" t="s">
        <v>22</v>
      </c>
      <c r="D119" s="37">
        <v>8000</v>
      </c>
      <c r="E119" s="37">
        <v>8000</v>
      </c>
      <c r="F119" s="37">
        <v>378</v>
      </c>
      <c r="G119" s="37">
        <v>7622</v>
      </c>
      <c r="H119" s="37">
        <v>4.7249999999999996</v>
      </c>
      <c r="I119" s="37">
        <v>1000</v>
      </c>
      <c r="J119" s="38">
        <f t="shared" si="5"/>
        <v>9000</v>
      </c>
      <c r="K119" s="37">
        <f t="shared" si="4"/>
        <v>4.2</v>
      </c>
    </row>
    <row r="120" spans="1:11" x14ac:dyDescent="0.25">
      <c r="A120" s="34" t="s">
        <v>30</v>
      </c>
      <c r="B120" s="35" t="s">
        <v>27</v>
      </c>
      <c r="C120" s="36" t="s">
        <v>56</v>
      </c>
      <c r="D120" s="37">
        <v>105000</v>
      </c>
      <c r="E120" s="37">
        <v>105000</v>
      </c>
      <c r="F120" s="37">
        <v>-38780</v>
      </c>
      <c r="G120" s="37">
        <v>143780</v>
      </c>
      <c r="H120" s="37">
        <v>-36.93333333333333</v>
      </c>
      <c r="I120" s="37">
        <v>0</v>
      </c>
      <c r="J120" s="38">
        <f t="shared" si="5"/>
        <v>105000</v>
      </c>
      <c r="K120" s="37">
        <f t="shared" si="4"/>
        <v>-36.933333333333337</v>
      </c>
    </row>
    <row r="121" spans="1:11" x14ac:dyDescent="0.25">
      <c r="A121" s="44" t="s">
        <v>41</v>
      </c>
      <c r="B121" s="45"/>
      <c r="C121" s="45"/>
      <c r="D121" s="39">
        <v>561000</v>
      </c>
      <c r="E121" s="39">
        <v>561000</v>
      </c>
      <c r="F121" s="39">
        <v>51189.120000000003</v>
      </c>
      <c r="G121" s="39">
        <v>509810.88</v>
      </c>
      <c r="H121" s="39">
        <v>9.1199999999999992</v>
      </c>
      <c r="I121" s="39">
        <v>1000</v>
      </c>
      <c r="J121" s="40">
        <f t="shared" si="5"/>
        <v>562000</v>
      </c>
      <c r="K121" s="39">
        <f t="shared" si="4"/>
        <v>9.1083843416370112</v>
      </c>
    </row>
    <row r="122" spans="1:11" x14ac:dyDescent="0.25">
      <c r="A122" s="34" t="s">
        <v>30</v>
      </c>
      <c r="B122" s="35" t="s">
        <v>44</v>
      </c>
      <c r="C122" s="36" t="s">
        <v>58</v>
      </c>
      <c r="D122" s="37">
        <v>420000</v>
      </c>
      <c r="E122" s="37">
        <v>420000</v>
      </c>
      <c r="F122" s="37">
        <v>115011</v>
      </c>
      <c r="G122" s="37">
        <v>304989</v>
      </c>
      <c r="H122" s="37">
        <v>27.383571428571429</v>
      </c>
      <c r="I122" s="37">
        <v>0</v>
      </c>
      <c r="J122" s="38">
        <f t="shared" si="5"/>
        <v>420000</v>
      </c>
      <c r="K122" s="37">
        <f t="shared" si="4"/>
        <v>27.383571428571429</v>
      </c>
    </row>
    <row r="123" spans="1:11" x14ac:dyDescent="0.25">
      <c r="A123" s="34" t="s">
        <v>30</v>
      </c>
      <c r="B123" s="35" t="s">
        <v>44</v>
      </c>
      <c r="C123" s="36" t="s">
        <v>45</v>
      </c>
      <c r="D123" s="37">
        <v>140000</v>
      </c>
      <c r="E123" s="37">
        <v>140000</v>
      </c>
      <c r="F123" s="37">
        <v>35400</v>
      </c>
      <c r="G123" s="37">
        <v>104600</v>
      </c>
      <c r="H123" s="37">
        <f>F123/E123*100</f>
        <v>25.285714285714285</v>
      </c>
      <c r="I123" s="37">
        <v>0</v>
      </c>
      <c r="J123" s="38">
        <f t="shared" si="5"/>
        <v>140000</v>
      </c>
      <c r="K123" s="37">
        <f t="shared" si="4"/>
        <v>25.285714285714285</v>
      </c>
    </row>
    <row r="124" spans="1:11" x14ac:dyDescent="0.25">
      <c r="A124" s="34" t="s">
        <v>30</v>
      </c>
      <c r="B124" s="35" t="s">
        <v>46</v>
      </c>
      <c r="C124" s="36" t="s">
        <v>47</v>
      </c>
      <c r="D124" s="37">
        <v>1000</v>
      </c>
      <c r="E124" s="37">
        <v>0</v>
      </c>
      <c r="F124" s="37">
        <v>0</v>
      </c>
      <c r="G124" s="37">
        <v>0</v>
      </c>
      <c r="H124" s="37">
        <v>0</v>
      </c>
      <c r="I124" s="37">
        <v>1000</v>
      </c>
      <c r="J124" s="38">
        <f t="shared" si="5"/>
        <v>1000</v>
      </c>
      <c r="K124" s="37">
        <f t="shared" si="4"/>
        <v>0</v>
      </c>
    </row>
    <row r="125" spans="1:11" x14ac:dyDescent="0.25">
      <c r="A125" s="34" t="s">
        <v>30</v>
      </c>
      <c r="B125" s="35" t="s">
        <v>48</v>
      </c>
      <c r="C125" s="36" t="s">
        <v>49</v>
      </c>
      <c r="D125" s="37">
        <v>0</v>
      </c>
      <c r="E125" s="37">
        <v>1000</v>
      </c>
      <c r="F125" s="37">
        <v>1000</v>
      </c>
      <c r="G125" s="37">
        <v>0</v>
      </c>
      <c r="H125" s="37">
        <v>100</v>
      </c>
      <c r="I125" s="37">
        <v>0</v>
      </c>
      <c r="J125" s="38">
        <f t="shared" si="5"/>
        <v>1000</v>
      </c>
      <c r="K125" s="37">
        <f t="shared" si="4"/>
        <v>100</v>
      </c>
    </row>
    <row r="126" spans="1:11" x14ac:dyDescent="0.25">
      <c r="A126" s="44" t="s">
        <v>55</v>
      </c>
      <c r="B126" s="45"/>
      <c r="C126" s="45"/>
      <c r="D126" s="39">
        <v>561000</v>
      </c>
      <c r="E126" s="39">
        <v>561000</v>
      </c>
      <c r="F126" s="39">
        <v>151411</v>
      </c>
      <c r="G126" s="39">
        <v>409589</v>
      </c>
      <c r="H126" s="39">
        <v>26.99</v>
      </c>
      <c r="I126" s="39">
        <v>1000</v>
      </c>
      <c r="J126" s="40">
        <f t="shared" si="5"/>
        <v>562000</v>
      </c>
      <c r="K126" s="39">
        <f t="shared" si="4"/>
        <v>26.9414590747331</v>
      </c>
    </row>
    <row r="127" spans="1:11" s="2" customFormat="1" x14ac:dyDescent="0.25">
      <c r="A127" s="28" t="s">
        <v>65</v>
      </c>
      <c r="B127" s="29" t="s">
        <v>27</v>
      </c>
      <c r="C127" s="30" t="s">
        <v>56</v>
      </c>
      <c r="D127" s="31">
        <v>0</v>
      </c>
      <c r="E127" s="31">
        <v>0</v>
      </c>
      <c r="F127" s="37">
        <v>0</v>
      </c>
      <c r="G127" s="37">
        <v>0</v>
      </c>
      <c r="H127" s="37">
        <v>0</v>
      </c>
      <c r="I127" s="37">
        <v>48000</v>
      </c>
      <c r="J127" s="38">
        <f t="shared" si="5"/>
        <v>48000</v>
      </c>
      <c r="K127" s="37">
        <f t="shared" si="4"/>
        <v>0</v>
      </c>
    </row>
    <row r="128" spans="1:11" s="2" customFormat="1" ht="15" customHeight="1" x14ac:dyDescent="0.25">
      <c r="A128" s="44" t="s">
        <v>41</v>
      </c>
      <c r="B128" s="45"/>
      <c r="C128" s="45"/>
      <c r="D128" s="33">
        <v>0</v>
      </c>
      <c r="E128" s="33">
        <v>0</v>
      </c>
      <c r="F128" s="39">
        <v>0</v>
      </c>
      <c r="G128" s="39">
        <v>0</v>
      </c>
      <c r="H128" s="39">
        <v>0</v>
      </c>
      <c r="I128" s="39">
        <v>48000</v>
      </c>
      <c r="J128" s="40">
        <f t="shared" si="5"/>
        <v>48000</v>
      </c>
      <c r="K128" s="39">
        <f t="shared" si="4"/>
        <v>0</v>
      </c>
    </row>
    <row r="129" spans="1:11" s="2" customFormat="1" x14ac:dyDescent="0.25">
      <c r="A129" s="28" t="s">
        <v>65</v>
      </c>
      <c r="B129" s="29" t="s">
        <v>42</v>
      </c>
      <c r="C129" s="32" t="s">
        <v>43</v>
      </c>
      <c r="D129" s="31">
        <v>0</v>
      </c>
      <c r="E129" s="31">
        <v>0</v>
      </c>
      <c r="F129" s="37">
        <v>0</v>
      </c>
      <c r="G129" s="37">
        <v>0</v>
      </c>
      <c r="H129" s="37">
        <v>0</v>
      </c>
      <c r="I129" s="37">
        <v>48000</v>
      </c>
      <c r="J129" s="38">
        <f t="shared" si="5"/>
        <v>48000</v>
      </c>
      <c r="K129" s="37">
        <f t="shared" si="4"/>
        <v>0</v>
      </c>
    </row>
    <row r="130" spans="1:11" s="2" customFormat="1" ht="15" customHeight="1" x14ac:dyDescent="0.25">
      <c r="A130" s="44" t="s">
        <v>55</v>
      </c>
      <c r="B130" s="45"/>
      <c r="C130" s="45"/>
      <c r="D130" s="33">
        <v>0</v>
      </c>
      <c r="E130" s="33">
        <v>0</v>
      </c>
      <c r="F130" s="39">
        <v>0</v>
      </c>
      <c r="G130" s="39">
        <v>0</v>
      </c>
      <c r="H130" s="39">
        <v>0</v>
      </c>
      <c r="I130" s="39">
        <v>48000</v>
      </c>
      <c r="J130" s="40">
        <f t="shared" si="5"/>
        <v>48000</v>
      </c>
      <c r="K130" s="39">
        <f t="shared" si="4"/>
        <v>0</v>
      </c>
    </row>
    <row r="131" spans="1:11" x14ac:dyDescent="0.25">
      <c r="A131" s="34" t="s">
        <v>32</v>
      </c>
      <c r="B131" s="35" t="s">
        <v>23</v>
      </c>
      <c r="C131" s="36" t="s">
        <v>24</v>
      </c>
      <c r="D131" s="37">
        <v>180000</v>
      </c>
      <c r="E131" s="37">
        <v>180000</v>
      </c>
      <c r="F131" s="37">
        <v>24403</v>
      </c>
      <c r="G131" s="37">
        <v>155597</v>
      </c>
      <c r="H131" s="37">
        <v>13.557222222222222</v>
      </c>
      <c r="I131" s="37">
        <v>0</v>
      </c>
      <c r="J131" s="38">
        <f t="shared" si="5"/>
        <v>180000</v>
      </c>
      <c r="K131" s="37">
        <f t="shared" si="4"/>
        <v>13.557222222222224</v>
      </c>
    </row>
    <row r="132" spans="1:11" x14ac:dyDescent="0.25">
      <c r="A132" s="34" t="s">
        <v>32</v>
      </c>
      <c r="B132" s="35" t="s">
        <v>33</v>
      </c>
      <c r="C132" s="36" t="s">
        <v>34</v>
      </c>
      <c r="D132" s="37">
        <v>60840</v>
      </c>
      <c r="E132" s="37">
        <v>60840</v>
      </c>
      <c r="F132" s="37">
        <v>8251</v>
      </c>
      <c r="G132" s="37">
        <v>52589</v>
      </c>
      <c r="H132" s="37">
        <v>13.561801446416831</v>
      </c>
      <c r="I132" s="37">
        <v>0</v>
      </c>
      <c r="J132" s="38">
        <f t="shared" si="5"/>
        <v>60840</v>
      </c>
      <c r="K132" s="37">
        <f t="shared" si="4"/>
        <v>13.561801446416833</v>
      </c>
    </row>
    <row r="133" spans="1:11" x14ac:dyDescent="0.25">
      <c r="A133" s="34" t="s">
        <v>32</v>
      </c>
      <c r="B133" s="35" t="s">
        <v>39</v>
      </c>
      <c r="C133" s="36" t="s">
        <v>40</v>
      </c>
      <c r="D133" s="37">
        <v>4100</v>
      </c>
      <c r="E133" s="37">
        <v>4100</v>
      </c>
      <c r="F133" s="37">
        <v>0</v>
      </c>
      <c r="G133" s="37">
        <v>4100</v>
      </c>
      <c r="H133" s="37">
        <v>0</v>
      </c>
      <c r="I133" s="37">
        <v>0</v>
      </c>
      <c r="J133" s="38">
        <f t="shared" si="5"/>
        <v>4100</v>
      </c>
      <c r="K133" s="37">
        <f t="shared" si="4"/>
        <v>0</v>
      </c>
    </row>
    <row r="134" spans="1:11" x14ac:dyDescent="0.25">
      <c r="A134" s="44" t="s">
        <v>41</v>
      </c>
      <c r="B134" s="45"/>
      <c r="C134" s="45"/>
      <c r="D134" s="39">
        <v>244940</v>
      </c>
      <c r="E134" s="39">
        <v>244940</v>
      </c>
      <c r="F134" s="39">
        <v>32654</v>
      </c>
      <c r="G134" s="39">
        <v>212286</v>
      </c>
      <c r="H134" s="39">
        <v>13.33</v>
      </c>
      <c r="I134" s="39">
        <v>0</v>
      </c>
      <c r="J134" s="40">
        <f t="shared" si="5"/>
        <v>244940</v>
      </c>
      <c r="K134" s="39">
        <f t="shared" si="4"/>
        <v>13.331428104842002</v>
      </c>
    </row>
    <row r="135" spans="1:11" x14ac:dyDescent="0.25">
      <c r="A135" s="34" t="s">
        <v>32</v>
      </c>
      <c r="B135" s="35" t="s">
        <v>42</v>
      </c>
      <c r="C135" s="36" t="s">
        <v>43</v>
      </c>
      <c r="D135" s="37">
        <v>244940</v>
      </c>
      <c r="E135" s="37">
        <v>244940</v>
      </c>
      <c r="F135" s="37">
        <v>0</v>
      </c>
      <c r="G135" s="37">
        <v>244940</v>
      </c>
      <c r="H135" s="37">
        <v>0</v>
      </c>
      <c r="I135" s="37">
        <v>0</v>
      </c>
      <c r="J135" s="38">
        <f t="shared" si="5"/>
        <v>244940</v>
      </c>
      <c r="K135" s="37">
        <f t="shared" si="4"/>
        <v>0</v>
      </c>
    </row>
    <row r="136" spans="1:11" x14ac:dyDescent="0.25">
      <c r="A136" s="44" t="s">
        <v>55</v>
      </c>
      <c r="B136" s="45"/>
      <c r="C136" s="45"/>
      <c r="D136" s="39">
        <v>244940</v>
      </c>
      <c r="E136" s="39">
        <v>244940</v>
      </c>
      <c r="F136" s="39">
        <v>0</v>
      </c>
      <c r="G136" s="39">
        <v>244940</v>
      </c>
      <c r="H136" s="39">
        <v>0</v>
      </c>
      <c r="I136" s="39">
        <v>0</v>
      </c>
      <c r="J136" s="40">
        <f t="shared" si="5"/>
        <v>244940</v>
      </c>
      <c r="K136" s="39">
        <f t="shared" ref="K136:K145" si="6">F136/J136*100</f>
        <v>0</v>
      </c>
    </row>
    <row r="137" spans="1:11" x14ac:dyDescent="0.25">
      <c r="A137" s="34" t="s">
        <v>36</v>
      </c>
      <c r="B137" s="35" t="s">
        <v>11</v>
      </c>
      <c r="C137" s="36" t="s">
        <v>12</v>
      </c>
      <c r="D137" s="37">
        <v>12000</v>
      </c>
      <c r="E137" s="37">
        <v>15059</v>
      </c>
      <c r="F137" s="37">
        <v>12109</v>
      </c>
      <c r="G137" s="37">
        <v>2950</v>
      </c>
      <c r="H137" s="37">
        <v>80.410385815791216</v>
      </c>
      <c r="I137" s="37">
        <v>0</v>
      </c>
      <c r="J137" s="38">
        <f t="shared" si="5"/>
        <v>15059</v>
      </c>
      <c r="K137" s="37">
        <f t="shared" si="6"/>
        <v>80.410385815791216</v>
      </c>
    </row>
    <row r="138" spans="1:11" x14ac:dyDescent="0.25">
      <c r="A138" s="34" t="s">
        <v>36</v>
      </c>
      <c r="B138" s="35" t="s">
        <v>21</v>
      </c>
      <c r="C138" s="36" t="s">
        <v>22</v>
      </c>
      <c r="D138" s="37">
        <v>3500</v>
      </c>
      <c r="E138" s="37">
        <v>441</v>
      </c>
      <c r="F138" s="37">
        <v>0</v>
      </c>
      <c r="G138" s="37">
        <v>441</v>
      </c>
      <c r="H138" s="37">
        <v>0</v>
      </c>
      <c r="I138" s="37">
        <v>0</v>
      </c>
      <c r="J138" s="38">
        <f t="shared" si="5"/>
        <v>441</v>
      </c>
      <c r="K138" s="37">
        <f t="shared" si="6"/>
        <v>0</v>
      </c>
    </row>
    <row r="139" spans="1:11" x14ac:dyDescent="0.25">
      <c r="A139" s="34" t="s">
        <v>36</v>
      </c>
      <c r="B139" s="35" t="s">
        <v>23</v>
      </c>
      <c r="C139" s="36" t="s">
        <v>24</v>
      </c>
      <c r="D139" s="37">
        <v>4250000</v>
      </c>
      <c r="E139" s="37">
        <v>4250000</v>
      </c>
      <c r="F139" s="37">
        <v>908657</v>
      </c>
      <c r="G139" s="37">
        <v>3341343</v>
      </c>
      <c r="H139" s="37">
        <v>21.380164705882354</v>
      </c>
      <c r="I139" s="37">
        <v>0</v>
      </c>
      <c r="J139" s="38">
        <f t="shared" si="5"/>
        <v>4250000</v>
      </c>
      <c r="K139" s="37">
        <f t="shared" si="6"/>
        <v>21.380164705882354</v>
      </c>
    </row>
    <row r="140" spans="1:11" x14ac:dyDescent="0.25">
      <c r="A140" s="34" t="s">
        <v>36</v>
      </c>
      <c r="B140" s="35" t="s">
        <v>33</v>
      </c>
      <c r="C140" s="36" t="s">
        <v>34</v>
      </c>
      <c r="D140" s="37">
        <v>1436500</v>
      </c>
      <c r="E140" s="37">
        <v>1436500</v>
      </c>
      <c r="F140" s="37">
        <v>302220</v>
      </c>
      <c r="G140" s="37">
        <v>1134280</v>
      </c>
      <c r="H140" s="37">
        <v>21.038635572572225</v>
      </c>
      <c r="I140" s="37">
        <v>0</v>
      </c>
      <c r="J140" s="38">
        <f t="shared" si="5"/>
        <v>1436500</v>
      </c>
      <c r="K140" s="37">
        <f t="shared" si="6"/>
        <v>21.038635572572222</v>
      </c>
    </row>
    <row r="141" spans="1:11" x14ac:dyDescent="0.25">
      <c r="A141" s="44" t="s">
        <v>41</v>
      </c>
      <c r="B141" s="45"/>
      <c r="C141" s="45"/>
      <c r="D141" s="39">
        <v>5702000</v>
      </c>
      <c r="E141" s="39">
        <v>5702000</v>
      </c>
      <c r="F141" s="39">
        <v>1222986</v>
      </c>
      <c r="G141" s="39">
        <v>4479014</v>
      </c>
      <c r="H141" s="39">
        <v>21.45</v>
      </c>
      <c r="I141" s="39">
        <v>0</v>
      </c>
      <c r="J141" s="40">
        <f t="shared" si="5"/>
        <v>5702000</v>
      </c>
      <c r="K141" s="39">
        <f t="shared" si="6"/>
        <v>21.448368993335674</v>
      </c>
    </row>
    <row r="142" spans="1:11" x14ac:dyDescent="0.25">
      <c r="A142" s="34" t="s">
        <v>36</v>
      </c>
      <c r="B142" s="35" t="s">
        <v>42</v>
      </c>
      <c r="C142" s="36" t="s">
        <v>43</v>
      </c>
      <c r="D142" s="37">
        <v>5702000</v>
      </c>
      <c r="E142" s="37">
        <v>5702000</v>
      </c>
      <c r="F142" s="37">
        <v>1222986</v>
      </c>
      <c r="G142" s="37">
        <v>4479014</v>
      </c>
      <c r="H142" s="37">
        <v>21.44836899333567</v>
      </c>
      <c r="I142" s="37">
        <v>0</v>
      </c>
      <c r="J142" s="38">
        <f t="shared" si="5"/>
        <v>5702000</v>
      </c>
      <c r="K142" s="37">
        <f t="shared" si="6"/>
        <v>21.448368993335674</v>
      </c>
    </row>
    <row r="143" spans="1:11" x14ac:dyDescent="0.25">
      <c r="A143" s="44" t="s">
        <v>55</v>
      </c>
      <c r="B143" s="45"/>
      <c r="C143" s="45"/>
      <c r="D143" s="39">
        <v>5702000</v>
      </c>
      <c r="E143" s="39">
        <v>5702000</v>
      </c>
      <c r="F143" s="39">
        <v>1222986</v>
      </c>
      <c r="G143" s="39">
        <v>4479014</v>
      </c>
      <c r="H143" s="39">
        <v>21.45</v>
      </c>
      <c r="I143" s="39">
        <v>0</v>
      </c>
      <c r="J143" s="40">
        <f t="shared" si="5"/>
        <v>5702000</v>
      </c>
      <c r="K143" s="39">
        <f t="shared" si="6"/>
        <v>21.448368993335674</v>
      </c>
    </row>
    <row r="144" spans="1:11" x14ac:dyDescent="0.25">
      <c r="A144" s="44" t="s">
        <v>68</v>
      </c>
      <c r="B144" s="45"/>
      <c r="C144" s="45"/>
      <c r="D144" s="39">
        <v>7087940</v>
      </c>
      <c r="E144" s="39">
        <v>7087940</v>
      </c>
      <c r="F144" s="39">
        <v>1404196.88</v>
      </c>
      <c r="G144" s="39">
        <v>5683743.1200000001</v>
      </c>
      <c r="H144" s="39">
        <v>19.809999999999999</v>
      </c>
      <c r="I144" s="39">
        <f>I112+I121+I128+I134+I141</f>
        <v>49000</v>
      </c>
      <c r="J144" s="40">
        <f t="shared" si="5"/>
        <v>7136940</v>
      </c>
      <c r="K144" s="39">
        <f t="shared" si="6"/>
        <v>19.675055135674391</v>
      </c>
    </row>
    <row r="145" spans="1:11" x14ac:dyDescent="0.25">
      <c r="A145" s="44" t="s">
        <v>69</v>
      </c>
      <c r="B145" s="45"/>
      <c r="C145" s="45"/>
      <c r="D145" s="39">
        <v>7087940</v>
      </c>
      <c r="E145" s="39">
        <v>7087940</v>
      </c>
      <c r="F145" s="39">
        <v>1519397</v>
      </c>
      <c r="G145" s="39">
        <v>5568543</v>
      </c>
      <c r="H145" s="39">
        <v>21.44</v>
      </c>
      <c r="I145" s="39">
        <f>I114+I126+I130+I136+I143</f>
        <v>49000</v>
      </c>
      <c r="J145" s="40">
        <f t="shared" si="5"/>
        <v>7136940</v>
      </c>
      <c r="K145" s="39">
        <f t="shared" si="6"/>
        <v>21.289193968283328</v>
      </c>
    </row>
    <row r="146" spans="1:11" x14ac:dyDescent="0.25">
      <c r="A146" s="46" t="s">
        <v>71</v>
      </c>
      <c r="B146" s="47"/>
      <c r="C146" s="47"/>
      <c r="D146" s="24">
        <f>D69+D101+D144</f>
        <v>40234640</v>
      </c>
      <c r="E146" s="24">
        <f t="shared" ref="E146:J146" si="7">E69+E101+E144</f>
        <v>40234640</v>
      </c>
      <c r="F146" s="24">
        <f t="shared" si="7"/>
        <v>9005887.620000001</v>
      </c>
      <c r="G146" s="24">
        <f t="shared" si="7"/>
        <v>31228752.379999999</v>
      </c>
      <c r="H146" s="24">
        <f>F146/E146*100</f>
        <v>22.383417920478475</v>
      </c>
      <c r="I146" s="24">
        <f t="shared" si="7"/>
        <v>284049.38</v>
      </c>
      <c r="J146" s="24">
        <f t="shared" si="7"/>
        <v>40518689.379999995</v>
      </c>
      <c r="K146" s="24">
        <f>F146/J146*100</f>
        <v>22.226502776383736</v>
      </c>
    </row>
    <row r="147" spans="1:11" x14ac:dyDescent="0.25">
      <c r="A147" s="46" t="s">
        <v>72</v>
      </c>
      <c r="B147" s="47"/>
      <c r="C147" s="47"/>
      <c r="D147" s="24">
        <f>D70+D102+D145</f>
        <v>40270364</v>
      </c>
      <c r="E147" s="24">
        <f t="shared" ref="E147:J147" si="8">E70+E102+E145</f>
        <v>40270364</v>
      </c>
      <c r="F147" s="24">
        <f t="shared" si="8"/>
        <v>9186226.4199999999</v>
      </c>
      <c r="G147" s="24">
        <f t="shared" si="8"/>
        <v>31084137.579999998</v>
      </c>
      <c r="H147" s="24">
        <f>F147/E147*100</f>
        <v>22.811381640354679</v>
      </c>
      <c r="I147" s="24">
        <f t="shared" si="8"/>
        <v>284049.38</v>
      </c>
      <c r="J147" s="24">
        <f t="shared" si="8"/>
        <v>40554413.379999995</v>
      </c>
      <c r="K147" s="24">
        <f>F147/J147*100</f>
        <v>22.651607197283052</v>
      </c>
    </row>
    <row r="150" spans="1:11" x14ac:dyDescent="0.25">
      <c r="A150" s="41"/>
      <c r="B150" s="2"/>
      <c r="C150" s="2" t="s">
        <v>73</v>
      </c>
      <c r="D150" s="2"/>
      <c r="E150" s="2"/>
      <c r="F150" s="2"/>
      <c r="G150" s="2"/>
      <c r="H150" s="2"/>
      <c r="I150" s="2"/>
    </row>
    <row r="151" spans="1:11" x14ac:dyDescent="0.25">
      <c r="A151" s="42"/>
      <c r="B151" s="2"/>
      <c r="C151" s="2" t="s">
        <v>74</v>
      </c>
      <c r="D151" s="2"/>
      <c r="E151" s="2"/>
      <c r="F151" s="2"/>
      <c r="G151" s="2"/>
      <c r="H151" s="2"/>
      <c r="I151" s="2"/>
    </row>
    <row r="152" spans="1:11" x14ac:dyDescent="0.25">
      <c r="A152" s="43"/>
      <c r="B152" s="2"/>
      <c r="C152" s="2" t="s">
        <v>75</v>
      </c>
      <c r="D152" s="2"/>
      <c r="E152" s="2"/>
      <c r="F152" s="2"/>
      <c r="G152" s="2"/>
      <c r="H152" s="2"/>
      <c r="I152" s="2"/>
    </row>
    <row r="153" spans="1:11" x14ac:dyDescent="0.25">
      <c r="A153" s="2"/>
      <c r="B153" s="2"/>
      <c r="C153" s="2"/>
      <c r="D153" s="2"/>
      <c r="E153" s="2"/>
      <c r="F153" s="2"/>
      <c r="G153" s="2"/>
      <c r="H153" s="2"/>
      <c r="I153" s="2"/>
    </row>
    <row r="154" spans="1:11" x14ac:dyDescent="0.25">
      <c r="A154" s="2" t="s">
        <v>76</v>
      </c>
      <c r="B154" s="2"/>
      <c r="C154" s="2"/>
      <c r="D154" s="2"/>
      <c r="E154" s="2"/>
      <c r="F154" s="2"/>
      <c r="G154" s="2"/>
      <c r="H154" s="2"/>
      <c r="I154" s="2"/>
    </row>
    <row r="155" spans="1:11" x14ac:dyDescent="0.25">
      <c r="A155" s="2">
        <v>2</v>
      </c>
      <c r="B155" s="2" t="s">
        <v>77</v>
      </c>
      <c r="C155" s="2"/>
      <c r="D155" s="2"/>
      <c r="E155" s="2"/>
      <c r="F155" s="2"/>
      <c r="G155" s="2"/>
      <c r="H155" s="2"/>
      <c r="I155" s="2"/>
    </row>
    <row r="156" spans="1:11" x14ac:dyDescent="0.25">
      <c r="A156" s="2">
        <v>4</v>
      </c>
      <c r="B156" s="2" t="s">
        <v>78</v>
      </c>
      <c r="C156" s="2"/>
      <c r="D156" s="2"/>
      <c r="E156" s="2"/>
      <c r="F156" s="2"/>
      <c r="G156" s="2"/>
      <c r="H156" s="2"/>
      <c r="I156" s="2"/>
    </row>
    <row r="157" spans="1:11" x14ac:dyDescent="0.25">
      <c r="A157" s="2">
        <v>5</v>
      </c>
      <c r="B157" s="2" t="s">
        <v>79</v>
      </c>
      <c r="C157" s="2"/>
      <c r="D157" s="2"/>
      <c r="E157" s="2"/>
      <c r="F157" s="2"/>
      <c r="G157" s="2"/>
      <c r="H157" s="2"/>
      <c r="I157" s="2"/>
    </row>
    <row r="158" spans="1:11" x14ac:dyDescent="0.25">
      <c r="A158" s="2">
        <v>7</v>
      </c>
      <c r="B158" s="2" t="s">
        <v>80</v>
      </c>
      <c r="C158" s="2"/>
      <c r="D158" s="2"/>
      <c r="E158" s="2"/>
      <c r="F158" s="2"/>
      <c r="G158" s="2"/>
      <c r="H158" s="2"/>
      <c r="I158" s="2"/>
    </row>
    <row r="159" spans="1:11" x14ac:dyDescent="0.25">
      <c r="A159" s="2">
        <v>33063</v>
      </c>
      <c r="B159" s="2" t="s">
        <v>81</v>
      </c>
      <c r="C159" s="2"/>
      <c r="D159" s="2"/>
      <c r="E159" s="2"/>
      <c r="F159" s="2"/>
      <c r="G159" s="2"/>
      <c r="H159" s="2"/>
      <c r="I159" s="2"/>
    </row>
    <row r="160" spans="1:11" s="2" customFormat="1" x14ac:dyDescent="0.25">
      <c r="A160" s="2">
        <v>33086</v>
      </c>
      <c r="B160" s="2" t="s">
        <v>85</v>
      </c>
    </row>
    <row r="161" spans="1:9" s="2" customFormat="1" x14ac:dyDescent="0.25">
      <c r="A161" s="2">
        <v>33087</v>
      </c>
      <c r="B161" s="2" t="s">
        <v>83</v>
      </c>
    </row>
    <row r="162" spans="1:9" s="2" customFormat="1" x14ac:dyDescent="0.25">
      <c r="A162" s="2">
        <v>33088</v>
      </c>
      <c r="B162" s="2" t="s">
        <v>84</v>
      </c>
    </row>
    <row r="163" spans="1:9" x14ac:dyDescent="0.25">
      <c r="A163" s="2">
        <v>33353</v>
      </c>
      <c r="B163" s="2" t="s">
        <v>82</v>
      </c>
      <c r="C163" s="2"/>
      <c r="D163" s="2"/>
      <c r="E163" s="2"/>
      <c r="F163" s="2"/>
      <c r="G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</sheetData>
  <mergeCells count="46">
    <mergeCell ref="A64:C64"/>
    <mergeCell ref="A55:C55"/>
    <mergeCell ref="A79:C79"/>
    <mergeCell ref="A81:C81"/>
    <mergeCell ref="A1:H1"/>
    <mergeCell ref="A2:H2"/>
    <mergeCell ref="A3:H3"/>
    <mergeCell ref="A15:C15"/>
    <mergeCell ref="A17:C17"/>
    <mergeCell ref="A30:C30"/>
    <mergeCell ref="A24:C24"/>
    <mergeCell ref="A45:C45"/>
    <mergeCell ref="A147:C147"/>
    <mergeCell ref="A32:C32"/>
    <mergeCell ref="A34:C34"/>
    <mergeCell ref="A128:C128"/>
    <mergeCell ref="A130:C130"/>
    <mergeCell ref="A146:C146"/>
    <mergeCell ref="A66:C66"/>
    <mergeCell ref="A67:C67"/>
    <mergeCell ref="A53:C53"/>
    <mergeCell ref="A70:C70"/>
    <mergeCell ref="A69:C69"/>
    <mergeCell ref="A49:C49"/>
    <mergeCell ref="A39:C39"/>
    <mergeCell ref="A47:C47"/>
    <mergeCell ref="A51:C51"/>
    <mergeCell ref="A37:C37"/>
    <mergeCell ref="A86:C86"/>
    <mergeCell ref="A88:C88"/>
    <mergeCell ref="A91:C91"/>
    <mergeCell ref="A93:C93"/>
    <mergeCell ref="A98:C98"/>
    <mergeCell ref="A100:C100"/>
    <mergeCell ref="A101:C101"/>
    <mergeCell ref="A102:C102"/>
    <mergeCell ref="A112:C112"/>
    <mergeCell ref="A114:C114"/>
    <mergeCell ref="A143:C143"/>
    <mergeCell ref="A144:C144"/>
    <mergeCell ref="A145:C145"/>
    <mergeCell ref="A121:C121"/>
    <mergeCell ref="A126:C126"/>
    <mergeCell ref="A134:C134"/>
    <mergeCell ref="A136:C136"/>
    <mergeCell ref="A141:C141"/>
  </mergeCells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Štáblová Zdeňka</dc:creator>
  <cp:lastModifiedBy>Hlávková Andrea</cp:lastModifiedBy>
  <cp:lastPrinted>2022-04-14T07:37:47Z</cp:lastPrinted>
  <dcterms:created xsi:type="dcterms:W3CDTF">2022-04-14T07:30:07Z</dcterms:created>
  <dcterms:modified xsi:type="dcterms:W3CDTF">2022-05-25T05:29:22Z</dcterms:modified>
</cp:coreProperties>
</file>