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X:\Vedouci FO\ROZPOČET\Rozpočet 2026\Poslední verze\"/>
    </mc:Choice>
  </mc:AlternateContent>
  <xr:revisionPtr revIDLastSave="0" documentId="13_ncr:1_{17A99BD2-B0D8-4BBC-803F-A21A1DE3F8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 1" sheetId="1" r:id="rId1"/>
  </sheets>
  <definedNames>
    <definedName name="_xlnm._FilterDatabase" localSheetId="0" hidden="1">'Sheet 1'!$A$4:$G$599</definedName>
    <definedName name="_xlnm.Print_Area" localSheetId="0">'Sheet 1'!$A$1:$G$608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5" i="1" l="1"/>
  <c r="F235" i="1"/>
  <c r="G141" i="1" l="1"/>
  <c r="F141" i="1"/>
  <c r="G298" i="1" l="1"/>
  <c r="F298" i="1"/>
  <c r="G528" i="1" l="1"/>
  <c r="F528" i="1"/>
  <c r="G445" i="1"/>
  <c r="F445" i="1"/>
  <c r="F237" i="1"/>
  <c r="G237" i="1"/>
  <c r="F321" i="1"/>
  <c r="G321" i="1"/>
  <c r="F232" i="1" l="1"/>
  <c r="G232" i="1"/>
  <c r="F152" i="1" l="1"/>
  <c r="G535" i="1"/>
  <c r="F535" i="1"/>
  <c r="G215" i="1"/>
  <c r="F215" i="1"/>
  <c r="F506" i="1" l="1"/>
  <c r="F354" i="1"/>
  <c r="G206" i="1"/>
  <c r="F206" i="1"/>
  <c r="F180" i="1"/>
  <c r="F161" i="1"/>
  <c r="G117" i="1"/>
  <c r="F117" i="1"/>
  <c r="G107" i="1"/>
  <c r="F107" i="1"/>
  <c r="G102" i="1"/>
  <c r="F102" i="1"/>
  <c r="F84" i="1"/>
  <c r="F81" i="1"/>
  <c r="F22" i="1"/>
  <c r="G588" i="1" l="1"/>
  <c r="F588" i="1"/>
  <c r="F221" i="1" l="1"/>
  <c r="G221" i="1"/>
  <c r="F252" i="1" l="1"/>
  <c r="G219" i="1" l="1"/>
  <c r="F219" i="1"/>
  <c r="G217" i="1"/>
  <c r="F217" i="1"/>
  <c r="G252" i="1"/>
  <c r="F504" i="1" l="1"/>
  <c r="G504" i="1"/>
  <c r="G337" i="1" l="1"/>
  <c r="F337" i="1"/>
  <c r="F244" i="1"/>
  <c r="G248" i="1" l="1"/>
  <c r="F248" i="1"/>
  <c r="G564" i="1" l="1"/>
  <c r="F564" i="1"/>
  <c r="F44" i="1" l="1"/>
  <c r="F42" i="1"/>
  <c r="F40" i="1"/>
  <c r="F38" i="1"/>
  <c r="F36" i="1"/>
  <c r="F34" i="1"/>
  <c r="F32" i="1"/>
  <c r="F30" i="1"/>
  <c r="F28" i="1"/>
  <c r="F26" i="1"/>
  <c r="F24" i="1"/>
  <c r="G244" i="1" l="1"/>
  <c r="G161" i="1" l="1"/>
  <c r="G590" i="1" l="1"/>
  <c r="G583" i="1"/>
  <c r="G575" i="1"/>
  <c r="G556" i="1"/>
  <c r="G543" i="1"/>
  <c r="G538" i="1"/>
  <c r="G526" i="1"/>
  <c r="G510" i="1"/>
  <c r="G508" i="1"/>
  <c r="G506" i="1"/>
  <c r="G502" i="1"/>
  <c r="G500" i="1"/>
  <c r="G498" i="1"/>
  <c r="G453" i="1"/>
  <c r="G348" i="1"/>
  <c r="G331" i="1"/>
  <c r="G301" i="1"/>
  <c r="G279" i="1"/>
  <c r="G275" i="1"/>
  <c r="G273" i="1"/>
  <c r="G262" i="1"/>
  <c r="G260" i="1"/>
  <c r="G213" i="1"/>
  <c r="G202" i="1"/>
  <c r="G84" i="1"/>
  <c r="G64" i="1"/>
  <c r="G62" i="1"/>
  <c r="G56" i="1"/>
  <c r="G54" i="1"/>
  <c r="G44" i="1"/>
  <c r="G42" i="1"/>
  <c r="G40" i="1"/>
  <c r="G38" i="1"/>
  <c r="G36" i="1"/>
  <c r="G34" i="1"/>
  <c r="G32" i="1"/>
  <c r="G30" i="1"/>
  <c r="G28" i="1"/>
  <c r="G26" i="1"/>
  <c r="G24" i="1"/>
  <c r="G22" i="1"/>
  <c r="G523" i="1"/>
  <c r="G496" i="1"/>
  <c r="G447" i="1"/>
  <c r="G365" i="1"/>
  <c r="G340" i="1"/>
  <c r="G154" i="1"/>
  <c r="F590" i="1"/>
  <c r="F583" i="1"/>
  <c r="F575" i="1"/>
  <c r="F556" i="1"/>
  <c r="F543" i="1"/>
  <c r="F538" i="1"/>
  <c r="F526" i="1"/>
  <c r="F523" i="1"/>
  <c r="F510" i="1"/>
  <c r="F508" i="1"/>
  <c r="F502" i="1"/>
  <c r="F500" i="1"/>
  <c r="F498" i="1"/>
  <c r="F496" i="1"/>
  <c r="F453" i="1"/>
  <c r="F447" i="1"/>
  <c r="F340" i="1"/>
  <c r="F331" i="1"/>
  <c r="F301" i="1"/>
  <c r="F279" i="1"/>
  <c r="F277" i="1"/>
  <c r="F275" i="1"/>
  <c r="F260" i="1"/>
  <c r="F262" i="1"/>
  <c r="F213" i="1"/>
  <c r="F202" i="1"/>
  <c r="F154" i="1"/>
  <c r="F54" i="1"/>
  <c r="F56" i="1"/>
  <c r="F62" i="1"/>
  <c r="F64" i="1"/>
  <c r="F292" i="1" l="1"/>
  <c r="G292" i="1"/>
  <c r="G554" i="1"/>
  <c r="F554" i="1"/>
  <c r="G312" i="1"/>
  <c r="F312" i="1"/>
  <c r="G81" i="1"/>
  <c r="G209" i="1"/>
  <c r="F209" i="1"/>
  <c r="G572" i="1"/>
  <c r="F572" i="1"/>
  <c r="F344" i="1"/>
  <c r="G344" i="1"/>
  <c r="F326" i="1"/>
  <c r="G326" i="1"/>
  <c r="F173" i="1"/>
  <c r="G173" i="1"/>
  <c r="F348" i="1"/>
  <c r="F597" i="1"/>
  <c r="F598" i="1" s="1"/>
  <c r="G597" i="1"/>
  <c r="G598" i="1" s="1"/>
  <c r="F533" i="1"/>
  <c r="F530" i="1"/>
  <c r="G354" i="1"/>
  <c r="G318" i="1"/>
  <c r="G533" i="1"/>
  <c r="F190" i="1"/>
  <c r="G190" i="1"/>
  <c r="G128" i="1"/>
  <c r="F128" i="1"/>
  <c r="G152" i="1"/>
  <c r="G270" i="1"/>
  <c r="G48" i="1"/>
  <c r="G49" i="1" s="1"/>
  <c r="G399" i="1"/>
  <c r="F399" i="1"/>
  <c r="G578" i="1"/>
  <c r="G230" i="1"/>
  <c r="G530" i="1"/>
  <c r="G225" i="1"/>
  <c r="G586" i="1"/>
  <c r="G89" i="1"/>
  <c r="G515" i="1"/>
  <c r="G516" i="1" s="1"/>
  <c r="G419" i="1"/>
  <c r="G541" i="1"/>
  <c r="G544" i="1" s="1"/>
  <c r="F515" i="1"/>
  <c r="F516" i="1" s="1"/>
  <c r="F578" i="1"/>
  <c r="G258" i="1"/>
  <c r="G211" i="1"/>
  <c r="F211" i="1"/>
  <c r="F241" i="1"/>
  <c r="F60" i="1"/>
  <c r="F581" i="1"/>
  <c r="G110" i="1"/>
  <c r="G307" i="1"/>
  <c r="G329" i="1"/>
  <c r="G521" i="1"/>
  <c r="G524" i="1" s="1"/>
  <c r="G581" i="1"/>
  <c r="G60" i="1"/>
  <c r="F273" i="1"/>
  <c r="F329" i="1"/>
  <c r="F48" i="1"/>
  <c r="F49" i="1" s="1"/>
  <c r="F365" i="1"/>
  <c r="F89" i="1"/>
  <c r="F270" i="1"/>
  <c r="F307" i="1"/>
  <c r="F362" i="1"/>
  <c r="G199" i="1"/>
  <c r="G362" i="1"/>
  <c r="G409" i="1"/>
  <c r="F110" i="1"/>
  <c r="F230" i="1"/>
  <c r="G372" i="1"/>
  <c r="G386" i="1"/>
  <c r="F20" i="1"/>
  <c r="F45" i="1" s="1"/>
  <c r="F183" i="1"/>
  <c r="F199" i="1"/>
  <c r="F304" i="1"/>
  <c r="G20" i="1"/>
  <c r="G45" i="1" s="1"/>
  <c r="G379" i="1"/>
  <c r="F268" i="1"/>
  <c r="F379" i="1"/>
  <c r="G180" i="1"/>
  <c r="G241" i="1"/>
  <c r="G451" i="1"/>
  <c r="F225" i="1"/>
  <c r="F258" i="1"/>
  <c r="F318" i="1"/>
  <c r="F493" i="1"/>
  <c r="F386" i="1"/>
  <c r="F409" i="1"/>
  <c r="G304" i="1"/>
  <c r="G562" i="1"/>
  <c r="F52" i="1"/>
  <c r="F372" i="1"/>
  <c r="G594" i="1"/>
  <c r="F99" i="1"/>
  <c r="G493" i="1"/>
  <c r="G268" i="1"/>
  <c r="G183" i="1"/>
  <c r="G99" i="1"/>
  <c r="G52" i="1"/>
  <c r="F562" i="1"/>
  <c r="F451" i="1"/>
  <c r="F594" i="1"/>
  <c r="F586" i="1"/>
  <c r="F541" i="1"/>
  <c r="F544" i="1" s="1"/>
  <c r="F521" i="1"/>
  <c r="F524" i="1" s="1"/>
  <c r="F419" i="1"/>
  <c r="F263" i="1" l="1"/>
  <c r="G263" i="1"/>
  <c r="F536" i="1"/>
  <c r="G536" i="1"/>
  <c r="F595" i="1"/>
  <c r="G595" i="1"/>
  <c r="F82" i="1"/>
  <c r="F200" i="1"/>
  <c r="G200" i="1"/>
  <c r="F494" i="1"/>
  <c r="G494" i="1"/>
  <c r="F373" i="1"/>
  <c r="G373" i="1"/>
  <c r="G338" i="1"/>
  <c r="F338" i="1"/>
  <c r="G280" i="1"/>
  <c r="F90" i="1"/>
  <c r="G90" i="1"/>
  <c r="G82" i="1"/>
  <c r="F280" i="1"/>
  <c r="G599" i="1" l="1"/>
  <c r="G605" i="1" l="1"/>
  <c r="F599" i="1" l="1"/>
  <c r="F60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Ing. Baďurová Monika</author>
    <author>Škrabal Oldřich</author>
  </authors>
  <commentList>
    <comment ref="F47" authorId="0" shapeId="0" xr:uid="{7E15566D-137A-4902-83C3-4F50F3EFCCC8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příspěvěk na výkon statní správy pro rok 2026
</t>
        </r>
      </text>
    </comment>
    <comment ref="G68" authorId="1" shapeId="0" xr:uid="{1623838E-F142-4B42-BF4F-5105326B0751}">
      <text>
        <r>
          <rPr>
            <b/>
            <sz val="9"/>
            <color indexed="81"/>
            <rFont val="Tahoma"/>
            <family val="2"/>
            <charset val="238"/>
          </rPr>
          <t>Škrabal Oldřich:</t>
        </r>
        <r>
          <rPr>
            <sz val="9"/>
            <color indexed="81"/>
            <rFont val="Tahoma"/>
            <family val="2"/>
            <charset val="238"/>
          </rPr>
          <t xml:space="preserve">
Navýšení minimální hodinové mzdy v roce 2026</t>
        </r>
      </text>
    </comment>
    <comment ref="G71" authorId="0" shapeId="0" xr:uid="{BE0D4A14-3D81-4F8E-9717-C5F79F2D23F6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12 pracovních stejnokrojů a zásahový oblek</t>
        </r>
      </text>
    </comment>
    <comment ref="F100" authorId="0" shapeId="0" xr:uid="{72362853-D054-41C8-924E-9252ECF8BCCF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žádost o dotaci v příštím roce</t>
        </r>
      </text>
    </comment>
    <comment ref="G105" authorId="0" shapeId="0" xr:uid="{AA1C689A-609B-47EB-A501-1D4885E8967D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Nákup a výroba kalendářů, smlouva s LBB a Beskydy Valašsko</t>
        </r>
      </text>
    </comment>
    <comment ref="G140" authorId="1" shapeId="0" xr:uid="{E5F045B1-A4A3-479E-8FA5-4D57AD10305A}">
      <text>
        <r>
          <rPr>
            <b/>
            <sz val="9"/>
            <color indexed="81"/>
            <rFont val="Tahoma"/>
            <charset val="1"/>
          </rPr>
          <t>Škrabal Oldřich:</t>
        </r>
        <r>
          <rPr>
            <sz val="9"/>
            <color indexed="81"/>
            <rFont val="Tahoma"/>
            <charset val="1"/>
          </rPr>
          <t xml:space="preserve">
Nová expozice Muzea Zdeňka Buriana - I. Etapa</t>
        </r>
      </text>
    </comment>
    <comment ref="G146" authorId="0" shapeId="0" xr:uid="{A4186CF1-4B10-4543-9AD8-B5C609CA31A8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Ples s večeří + větší občerstvení, cimbálová muzika, KC, seniorské odpoledne, španělsko-romský večer ..)</t>
        </r>
      </text>
    </comment>
    <comment ref="G149" authorId="0" shapeId="0" xr:uid="{2FFF69FC-3067-43AC-992E-69153F254BF9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Den města - Škrpál (3 orchestry = mnoho hudebníků), Šermířské klání, ples, pohostění pro učinkující </t>
        </r>
      </text>
    </comment>
    <comment ref="G150" authorId="0" shapeId="0" xr:uid="{380DF8C2-957D-4C6D-9969-E45317B538C1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Propagační předměty na akce (pastelky, tužky, propisky + předměty k Pohádkovému lesu)
</t>
        </r>
      </text>
    </comment>
    <comment ref="G168" authorId="0" shapeId="0" xr:uid="{38AED902-4FF5-4C2E-BA01-4A838FD9CE50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Rozkládací stan, nákup židlí</t>
        </r>
      </text>
    </comment>
    <comment ref="G169" authorId="0" shapeId="0" xr:uid="{987D1BB3-C5A8-4E85-AD1D-AAC659F7E90F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Nákup barev do tiskárny + její revize, papíry, tisk kronik</t>
        </r>
      </text>
    </comment>
    <comment ref="G170" authorId="0" shapeId="0" xr:uid="{CE855C4F-0CCE-4E93-AF88-3594FFBAE487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Praní a čištění ubrusů</t>
        </r>
      </text>
    </comment>
    <comment ref="G171" authorId="0" shapeId="0" xr:uid="{44B6B4D4-E0D7-40A3-8787-5FF6C454CAAF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Výměna linolea v celém KD - Návrh ZPŠ nerealizovat</t>
        </r>
      </text>
    </comment>
    <comment ref="G176" authorId="0" shapeId="0" xr:uid="{6A74A867-121D-4CCA-BC0C-B6B1C13FCAB9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Hodiny s odolným krytem, nové žebřiny do JUDO tělocvičny</t>
        </r>
      </text>
    </comment>
    <comment ref="G177" authorId="0" shapeId="0" xr:uid="{4338CBEB-44CF-416B-975D-39E709680EB2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Gymnastický koberec (odlehčený)</t>
        </r>
      </text>
    </comment>
    <comment ref="G178" authorId="0" shapeId="0" xr:uid="{15E62E11-9913-4571-A39F-67EA628B44E8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Revize nářadí, horolezecké stěny</t>
        </r>
      </text>
    </comment>
    <comment ref="G179" authorId="0" shapeId="0" xr:uid="{A98655DE-1E32-4377-81A7-6E9B71E65243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Vady vzniklé v rámci OTK</t>
        </r>
      </text>
    </comment>
    <comment ref="G185" authorId="0" shapeId="0" xr:uid="{B777BAFE-7C75-4B93-B8BA-141C9880276C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Zakoupení nové boudy/přístřešku na fotbalové hřiště k dětskému hřišti - místo současného oblouku.</t>
        </r>
      </text>
    </comment>
    <comment ref="G188" authorId="0" shapeId="0" xr:uid="{A4D0F347-1316-474E-A03E-CC7EADF8AD21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Revize, opravy, nutné výměny prvků</t>
        </r>
      </text>
    </comment>
    <comment ref="G194" authorId="1" shapeId="0" xr:uid="{F521491A-2039-4CE8-A37B-9A8EDA139D71}">
      <text>
        <r>
          <rPr>
            <b/>
            <sz val="9"/>
            <color indexed="81"/>
            <rFont val="Tahoma"/>
            <charset val="1"/>
          </rPr>
          <t>Škrabal Oldřich:</t>
        </r>
        <r>
          <rPr>
            <sz val="9"/>
            <color indexed="81"/>
            <rFont val="Tahoma"/>
            <charset val="1"/>
          </rPr>
          <t xml:space="preserve">
ZPŠ - návrh obnovy a modernizace vstupenkového systému včetně turniketu - 400 tis. Kč </t>
        </r>
      </text>
    </comment>
    <comment ref="G196" authorId="0" shapeId="0" xr:uid="{5981F12B-90DB-4002-A0BD-4BB7B7E8977C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Vstupenkové kotouče</t>
        </r>
      </text>
    </comment>
    <comment ref="G201" authorId="0" shapeId="0" xr:uid="{EB25BAFC-1194-461E-B4E4-224AA71DA389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dopravní obslužnost veřejnou linkou</t>
        </r>
      </text>
    </comment>
    <comment ref="G203" authorId="0" shapeId="0" xr:uid="{63F289F5-BD72-4CE6-B205-D0636EBAF804}">
      <text>
        <r>
          <rPr>
            <b/>
            <sz val="9"/>
            <color indexed="81"/>
            <rFont val="Tahoma"/>
            <charset val="1"/>
          </rPr>
          <t>Ing. Baďurová Monika:</t>
        </r>
        <r>
          <rPr>
            <sz val="9"/>
            <color indexed="81"/>
            <rFont val="Tahoma"/>
            <charset val="1"/>
          </rPr>
          <t xml:space="preserve">
Passport komunikací a dopravního značení 400 tis. Kč
PD parkoviště ul. K Oční 200 tis. Kč
PD komunikace ul. Hornychovice 120 tis. Kč
PD propustek Bařiny 100 tis. Kč</t>
        </r>
      </text>
    </comment>
    <comment ref="G210" authorId="1" shapeId="0" xr:uid="{317FA681-7A75-45B3-97C5-9FF110585123}">
      <text>
        <r>
          <rPr>
            <b/>
            <sz val="9"/>
            <color indexed="81"/>
            <rFont val="Tahoma"/>
            <charset val="1"/>
          </rPr>
          <t>Škrabal Oldřich:</t>
        </r>
        <r>
          <rPr>
            <sz val="9"/>
            <color indexed="81"/>
            <rFont val="Tahoma"/>
            <charset val="1"/>
          </rPr>
          <t xml:space="preserve">
RM - Rezerva navýšena o 1 550 tis. Kč na základě přesunu z ORG 3552 - 1 mil., ORG 3523 - 250 tis., ORG 3560 - 300 tis. </t>
        </r>
      </text>
    </comment>
    <comment ref="G212" authorId="0" shapeId="0" xr:uid="{03AF804A-CD27-4CFF-9FC5-33A4683BA0A5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úroky</t>
        </r>
      </text>
    </comment>
    <comment ref="G214" authorId="0" shapeId="0" xr:uid="{D7254E51-B03B-443B-8D60-74337177A589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úroky</t>
        </r>
      </text>
    </comment>
    <comment ref="G218" authorId="1" shapeId="0" xr:uid="{D09E37C5-99DB-4837-A688-02DD7834141A}">
      <text>
        <r>
          <rPr>
            <b/>
            <sz val="9"/>
            <color indexed="81"/>
            <rFont val="Tahoma"/>
            <charset val="1"/>
          </rPr>
          <t>Škrabal Oldřich:</t>
        </r>
        <r>
          <rPr>
            <sz val="9"/>
            <color indexed="81"/>
            <rFont val="Tahoma"/>
            <charset val="1"/>
          </rPr>
          <t xml:space="preserve">
ZPŠ - realizace projektu Slavnostní nasvětlení hradu Trúba</t>
        </r>
      </text>
    </comment>
    <comment ref="G221" authorId="1" shapeId="0" xr:uid="{86597C39-6484-4563-BBDA-6068199451FB}">
      <text>
        <r>
          <rPr>
            <b/>
            <sz val="9"/>
            <color indexed="81"/>
            <rFont val="Tahoma"/>
            <charset val="1"/>
          </rPr>
          <t>Škrabal Oldřich:</t>
        </r>
        <r>
          <rPr>
            <sz val="9"/>
            <color indexed="81"/>
            <rFont val="Tahoma"/>
            <charset val="1"/>
          </rPr>
          <t xml:space="preserve">
Přesun z roku 2025 - kompostéry v rámci DSO Sdružení Povodí Sedlnice</t>
        </r>
      </text>
    </comment>
    <comment ref="G225" authorId="1" shapeId="0" xr:uid="{CDD0906B-C3B6-407B-8913-B7DA09913A2F}">
      <text>
        <r>
          <rPr>
            <b/>
            <sz val="9"/>
            <color indexed="81"/>
            <rFont val="Tahoma"/>
            <family val="2"/>
            <charset val="238"/>
          </rPr>
          <t>Škrabal Oldřich:</t>
        </r>
        <r>
          <rPr>
            <sz val="9"/>
            <color indexed="81"/>
            <rFont val="Tahoma"/>
            <family val="2"/>
            <charset val="238"/>
          </rPr>
          <t xml:space="preserve">
Koncesní smlouva SmVaK - vyrovnávací platba, nájemné</t>
        </r>
      </text>
    </comment>
    <comment ref="G230" authorId="1" shapeId="0" xr:uid="{1E241DBF-EB5A-4887-9CE0-7DF09300AD49}">
      <text>
        <r>
          <rPr>
            <b/>
            <sz val="9"/>
            <color indexed="81"/>
            <rFont val="Tahoma"/>
            <family val="2"/>
            <charset val="238"/>
          </rPr>
          <t>Škrabal Oldřich:</t>
        </r>
        <r>
          <rPr>
            <sz val="9"/>
            <color indexed="81"/>
            <rFont val="Tahoma"/>
            <family val="2"/>
            <charset val="238"/>
          </rPr>
          <t xml:space="preserve">
Koncesní smlouva SmVaK - vyrovnávací platba, nájemné</t>
        </r>
      </text>
    </comment>
    <comment ref="F233" authorId="0" shapeId="0" xr:uid="{533E7573-5C11-43FC-9DDC-9AD60026410E}">
      <text>
        <r>
          <rPr>
            <b/>
            <sz val="9"/>
            <color indexed="81"/>
            <rFont val="Tahoma"/>
            <charset val="1"/>
          </rPr>
          <t>Ing. Baďurová Monika:</t>
        </r>
        <r>
          <rPr>
            <sz val="9"/>
            <color indexed="81"/>
            <rFont val="Tahoma"/>
            <charset val="1"/>
          </rPr>
          <t xml:space="preserve">
Smlouva o finančním příspěvku</t>
        </r>
      </text>
    </comment>
    <comment ref="G234" authorId="0" shapeId="0" xr:uid="{28858B82-98F4-4B7C-A98A-8803EEF1F399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smlouva - spolufinancování</t>
        </r>
      </text>
    </comment>
    <comment ref="G236" authorId="0" shapeId="0" xr:uid="{F3C6E3B5-3336-4A89-8A68-37F33F82824F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společná akce město a SmVak</t>
        </r>
      </text>
    </comment>
    <comment ref="F245" authorId="1" shapeId="0" xr:uid="{929B3CAE-1D0F-41F2-8FCA-292B6E8B98E9}">
      <text>
        <r>
          <rPr>
            <b/>
            <sz val="9"/>
            <color indexed="81"/>
            <rFont val="Tahoma"/>
            <charset val="1"/>
          </rPr>
          <t>Škrabal Oldřich:</t>
        </r>
        <r>
          <rPr>
            <sz val="9"/>
            <color indexed="81"/>
            <rFont val="Tahoma"/>
            <charset val="1"/>
          </rPr>
          <t xml:space="preserve">
Dotace stavební akce zrealizované v roce 2025</t>
        </r>
      </text>
    </comment>
    <comment ref="F250" authorId="1" shapeId="0" xr:uid="{B726EB11-C6A8-4414-92E4-773AAA3C1C17}">
      <text>
        <r>
          <rPr>
            <b/>
            <sz val="9"/>
            <color indexed="81"/>
            <rFont val="Tahoma"/>
            <family val="2"/>
            <charset val="238"/>
          </rPr>
          <t>Škrabal Oldřich:</t>
        </r>
        <r>
          <rPr>
            <sz val="9"/>
            <color indexed="81"/>
            <rFont val="Tahoma"/>
            <family val="2"/>
            <charset val="238"/>
          </rPr>
          <t xml:space="preserve">
Dotace MSK - 2. splátka po předložení vyúčtování</t>
        </r>
      </text>
    </comment>
    <comment ref="F253" authorId="1" shapeId="0" xr:uid="{6E048D30-C9C4-445D-B9E9-03CB322C41EA}">
      <text>
        <r>
          <rPr>
            <b/>
            <sz val="9"/>
            <color indexed="81"/>
            <rFont val="Tahoma"/>
            <family val="2"/>
            <charset val="238"/>
          </rPr>
          <t>Škrabal Oldřich:</t>
        </r>
        <r>
          <rPr>
            <sz val="9"/>
            <color indexed="81"/>
            <rFont val="Tahoma"/>
            <family val="2"/>
            <charset val="238"/>
          </rPr>
          <t xml:space="preserve">
Minsterstvo kultury - Program MPR a MPZ na rok 2026</t>
        </r>
      </text>
    </comment>
    <comment ref="G256" authorId="1" shapeId="0" xr:uid="{AB52FBEC-FAC7-403B-B12C-5C3F7E11C327}">
      <text>
        <r>
          <rPr>
            <b/>
            <sz val="9"/>
            <color indexed="81"/>
            <rFont val="Tahoma"/>
            <family val="2"/>
            <charset val="238"/>
          </rPr>
          <t>Škrabal Oldřich:</t>
        </r>
        <r>
          <rPr>
            <sz val="9"/>
            <color indexed="81"/>
            <rFont val="Tahoma"/>
            <family val="2"/>
            <charset val="238"/>
          </rPr>
          <t xml:space="preserve">
Nátěr střechy - Trúba, Jaroňkova útulna, okna a dveře Jaroňkovy útulny</t>
        </r>
      </text>
    </comment>
    <comment ref="G257" authorId="1" shapeId="0" xr:uid="{D0F59338-D64E-4527-8236-7523DBEA6AE1}">
      <text>
        <r>
          <rPr>
            <b/>
            <sz val="9"/>
            <color indexed="81"/>
            <rFont val="Tahoma"/>
            <family val="2"/>
            <charset val="238"/>
          </rPr>
          <t>Škrabal Oldřich:</t>
        </r>
        <r>
          <rPr>
            <sz val="9"/>
            <color indexed="81"/>
            <rFont val="Tahoma"/>
            <family val="2"/>
            <charset val="238"/>
          </rPr>
          <t xml:space="preserve">
Finanční příspěvek MK + příspěvek obce 10%</t>
        </r>
      </text>
    </comment>
    <comment ref="G262" authorId="1" shapeId="0" xr:uid="{F663EFA1-7AF8-434B-85E3-DF86AD459B27}">
      <text>
        <r>
          <rPr>
            <b/>
            <sz val="9"/>
            <color indexed="81"/>
            <rFont val="Tahoma"/>
            <family val="2"/>
            <charset val="238"/>
          </rPr>
          <t>Škrabal Oldřich:</t>
        </r>
        <r>
          <rPr>
            <sz val="9"/>
            <color indexed="81"/>
            <rFont val="Tahoma"/>
            <family val="2"/>
            <charset val="238"/>
          </rPr>
          <t xml:space="preserve">
Standardizace ÚP</t>
        </r>
      </text>
    </comment>
    <comment ref="G278" authorId="0" shapeId="0" xr:uid="{24316DBC-1974-4D0D-A03C-482F61D0AF8F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údržba pietních míst + oprava podstavce Pomníku padlých</t>
        </r>
      </text>
    </comment>
    <comment ref="G291" authorId="0" shapeId="0" xr:uid="{9788A67C-493F-47F2-BF47-BF150AEDFDA3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malotraktor -  žádost o dotaci MAS Lašsko - SZIF
Návrh ZPŠ - nerealizovat</t>
        </r>
      </text>
    </comment>
    <comment ref="G296" authorId="1" shapeId="0" xr:uid="{B9A0F9C4-4428-4E0D-9B92-DE5F5393BFF4}">
      <text>
        <r>
          <rPr>
            <b/>
            <sz val="9"/>
            <color indexed="81"/>
            <rFont val="Tahoma"/>
            <charset val="1"/>
          </rPr>
          <t>Škrabal Oldřich:</t>
        </r>
        <r>
          <rPr>
            <sz val="9"/>
            <color indexed="81"/>
            <rFont val="Tahoma"/>
            <charset val="1"/>
          </rPr>
          <t xml:space="preserve">
ZPŠ - snížení o 1 mil. Kč</t>
        </r>
      </text>
    </comment>
    <comment ref="G297" authorId="1" shapeId="0" xr:uid="{260A5CA7-E7FA-4CFE-ABCF-AF6116C8C0F5}">
      <text>
        <r>
          <rPr>
            <b/>
            <sz val="9"/>
            <color indexed="81"/>
            <rFont val="Tahoma"/>
            <charset val="1"/>
          </rPr>
          <t>Škrabal Oldřich:</t>
        </r>
        <r>
          <rPr>
            <sz val="9"/>
            <color indexed="81"/>
            <rFont val="Tahoma"/>
            <charset val="1"/>
          </rPr>
          <t xml:space="preserve">
ZPŠ - pořízení rychlostního radaru</t>
        </r>
      </text>
    </comment>
    <comment ref="G305" authorId="0" shapeId="0" xr:uid="{89EE385D-A482-4E20-BE20-524787B18C38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passport vč. zaměření</t>
        </r>
      </text>
    </comment>
    <comment ref="G311" authorId="0" shapeId="0" xr:uid="{98870E71-061C-4FD7-8360-3DEDB9775934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úprava sběrných míst tříděného odpadu
</t>
        </r>
      </text>
    </comment>
    <comment ref="G316" authorId="0" shapeId="0" xr:uid="{1A8FC832-0D58-4876-94FF-4AFA59C6985C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Vytýčení stávajícího el. vedení VO na ul. Zauličí
ZPŠ - nebude realizováno</t>
        </r>
      </text>
    </comment>
    <comment ref="G317" authorId="0" shapeId="0" xr:uid="{339BD9C0-DD97-4E5C-9AA7-21FF6541FA3B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- celková výměna a doplnění svítidel na ul. Dolní - 1 mil Kč
-výměna podzemního vedení VO na ul. Zauličí - realizace zatím odložena dle RM</t>
        </r>
      </text>
    </comment>
    <comment ref="G322" authorId="0" shapeId="0" xr:uid="{A33E6054-E7AC-4C5C-8C30-F1607AE0AE9E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kontejnery</t>
        </r>
      </text>
    </comment>
    <comment ref="G328" authorId="0" shapeId="0" xr:uid="{874EC036-CE27-49DA-8FA3-E052930BDB1D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oprava čelní zdi 
ZPŠ - návrh nerealizovat</t>
        </r>
      </text>
    </comment>
    <comment ref="G336" authorId="0" shapeId="0" xr:uid="{A73446B5-2AFD-4B17-BA1B-B94329210C2D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kamera pro závorový systém na parkovišti Horečka - realizace zatím odložena dle RM</t>
        </r>
      </text>
    </comment>
    <comment ref="G342" authorId="0" shapeId="0" xr:uid="{68629151-00CD-41F5-B8B6-F5F9DF64ABC3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správce</t>
        </r>
      </text>
    </comment>
    <comment ref="G343" authorId="0" shapeId="0" xr:uid="{4821BF62-E071-47F8-B40A-1E39DCD46D2E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fasáda - oprava
ZPŠ - návrh nerealizovat</t>
        </r>
      </text>
    </comment>
    <comment ref="G347" authorId="0" shapeId="0" xr:uid="{B2291B2D-893E-477E-937C-FAD70386219A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Horečka - základová deska vč. Inženýrských sítí pro veřejné WC
ZPŠ - návrh nerealizovat</t>
        </r>
      </text>
    </comment>
    <comment ref="G350" authorId="0" shapeId="0" xr:uid="{B22F9070-E3C8-40B1-B98E-6A8AA5976429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polohovací lehátka, chemie, vstupénkové pásky s logem</t>
        </r>
      </text>
    </comment>
    <comment ref="G351" authorId="0" shapeId="0" xr:uid="{F5FF2B00-1A94-4641-B951-6E368509089B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strojník, servis</t>
        </r>
      </text>
    </comment>
    <comment ref="G352" authorId="0" shapeId="0" xr:uid="{3E0017A0-B408-427A-9437-BFC41B4535F3}">
      <text>
        <r>
          <rPr>
            <b/>
            <sz val="9"/>
            <color indexed="81"/>
            <rFont val="Tahoma"/>
            <family val="2"/>
            <charset val="238"/>
          </rPr>
          <t xml:space="preserve">Ing. Baďurová Monika: </t>
        </r>
        <r>
          <rPr>
            <sz val="9"/>
            <color indexed="81"/>
            <rFont val="Tahoma"/>
            <family val="2"/>
            <charset val="238"/>
          </rPr>
          <t>terénní úprava vstupního prostoru do areálu koupaliště - realizace zatím odložena dle RM</t>
        </r>
      </text>
    </comment>
    <comment ref="G353" authorId="0" shapeId="0" xr:uid="{50569E30-B3E3-4C9D-B0EA-6387606D9D14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robotická sekačka
ZPŠ - návrh nerealizovat</t>
        </r>
      </text>
    </comment>
    <comment ref="G359" authorId="0" shapeId="0" xr:uid="{E735C877-F76D-41D4-900F-89F411CC0D31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rozhledna, kamera, B 783</t>
        </r>
      </text>
    </comment>
    <comment ref="G360" authorId="0" shapeId="0" xr:uid="{0FFCCA46-D3D2-497C-8C14-AFEF14938075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po deseti letech 5 x PENB (cca 25 000 Kč/1ks)
pravidelné prohlídky- plyn, el. zařízení a servisy</t>
        </r>
      </text>
    </comment>
    <comment ref="G361" authorId="0" shapeId="0" xr:uid="{9955AA2B-D1E1-4FF8-848A-A178C418B3E9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výmalba KD,rekonstrukce elektroinstalace VS v KD, výmalba -VH vTěl
ZPŠ - snížení částky o 1 mil. Kč</t>
        </r>
      </text>
    </comment>
    <comment ref="G369" authorId="0" shapeId="0" xr:uid="{4315E938-3D54-460B-9B53-AAC993EF449D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PENB, 1x, revize, pravidelné prohlídky - plyn, el. a servisy,rádiové odečty, už.popl.TKR, popl.SIPO, aj.</t>
        </r>
      </text>
    </comment>
    <comment ref="G370" authorId="0" shapeId="0" xr:uid="{C4A5DAFB-F871-44D2-A117-0C9B5D99E50C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servis oken B 814-819 - 1 000 000 Kč
jímka Drážné 539 ( 500 000 Kč),oprava izolace Drážné 539,569
-zateplení sklepních prostor 814-819 2 000 000 Kč
ZPŠ - návrh nerealizovat zateplení sklepních prostor</t>
        </r>
      </text>
    </comment>
    <comment ref="G379" authorId="1" shapeId="0" xr:uid="{D66317EB-9CA0-44F6-A40C-BD55BCFF9D8B}">
      <text>
        <r>
          <rPr>
            <b/>
            <sz val="9"/>
            <color indexed="81"/>
            <rFont val="Tahoma"/>
            <family val="2"/>
            <charset val="238"/>
          </rPr>
          <t>Škrabal Oldřich:</t>
        </r>
        <r>
          <rPr>
            <sz val="9"/>
            <color indexed="81"/>
            <rFont val="Tahoma"/>
            <family val="2"/>
            <charset val="238"/>
          </rPr>
          <t xml:space="preserve">
Náklady na zaměstnance v pracovním poměru + DPP a DPČ. Do rozpočtu zahrnuty náklady na nové funkční místo vedoucí oddělení správy majetku města, rozvoje a investic
ZPŠ - ponížení o neobsazené místo referent MZB - cca 450 tis. Kč včetně odvodů</t>
        </r>
      </text>
    </comment>
    <comment ref="G386" authorId="1" shapeId="0" xr:uid="{0EA28688-0B07-41C2-A6B6-0CE857D3363B}">
      <text>
        <r>
          <rPr>
            <b/>
            <sz val="9"/>
            <color indexed="81"/>
            <rFont val="Tahoma"/>
            <family val="2"/>
            <charset val="238"/>
          </rPr>
          <t>Škrabal Oldřich:</t>
        </r>
        <r>
          <rPr>
            <sz val="9"/>
            <color indexed="81"/>
            <rFont val="Tahoma"/>
            <family val="2"/>
            <charset val="238"/>
          </rPr>
          <t xml:space="preserve">
vozidlo Hyundai I30 a Škoda FABIA</t>
        </r>
      </text>
    </comment>
    <comment ref="G400" authorId="1" shapeId="0" xr:uid="{95F5D276-F26B-40C8-ABAA-13CE66E9810C}">
      <text>
        <r>
          <rPr>
            <b/>
            <sz val="9"/>
            <color indexed="81"/>
            <rFont val="Tahoma"/>
            <family val="2"/>
            <charset val="238"/>
          </rPr>
          <t>Škrabal Oldřich:</t>
        </r>
        <r>
          <rPr>
            <sz val="9"/>
            <color indexed="81"/>
            <rFont val="Tahoma"/>
            <family val="2"/>
            <charset val="238"/>
          </rPr>
          <t xml:space="preserve">
Navýšení odměn od 1.1.2026 uvolněným zastupitelům o 7%, odchodné ve výši 1+3 měsíční odměny v případě, že nebudou pokračovat ve funkci </t>
        </r>
      </text>
    </comment>
    <comment ref="G423" authorId="1" shapeId="0" xr:uid="{E96B5DAB-9E6A-4891-B545-D8BA52B81364}">
      <text>
        <r>
          <rPr>
            <b/>
            <sz val="9"/>
            <color indexed="81"/>
            <rFont val="Tahoma"/>
            <family val="2"/>
            <charset val="238"/>
          </rPr>
          <t>Škrabal Oldřich:</t>
        </r>
        <r>
          <rPr>
            <sz val="9"/>
            <color indexed="81"/>
            <rFont val="Tahoma"/>
            <family val="2"/>
            <charset val="238"/>
          </rPr>
          <t xml:space="preserve">
nové funkční místo vedoucí oddělení- vybavení kanceláře nábytkem, PC, SW, mobil - cca 100 tis. Kč
ZPŠ - návrh na snížení částky 100 tis. Kč</t>
        </r>
      </text>
    </comment>
    <comment ref="G453" authorId="1" shapeId="0" xr:uid="{E7CB3AE7-E28E-4BF8-A21D-8B1A6AAEB883}">
      <text>
        <r>
          <rPr>
            <b/>
            <sz val="9"/>
            <color indexed="81"/>
            <rFont val="Tahoma"/>
            <family val="2"/>
            <charset val="238"/>
          </rPr>
          <t>Škrabal Oldřich:</t>
        </r>
        <r>
          <rPr>
            <sz val="9"/>
            <color indexed="81"/>
            <rFont val="Tahoma"/>
            <family val="2"/>
            <charset val="238"/>
          </rPr>
          <t xml:space="preserve">
Navýšení stravného od 01.01.2026 o 10 Kč</t>
        </r>
      </text>
    </comment>
    <comment ref="G503" authorId="1" shapeId="0" xr:uid="{5C283DD2-BCE1-44D5-8F70-E422C816AAE2}">
      <text>
        <r>
          <rPr>
            <b/>
            <sz val="9"/>
            <color indexed="81"/>
            <rFont val="Tahoma"/>
            <charset val="1"/>
          </rPr>
          <t>Škrabal Oldřich:</t>
        </r>
        <r>
          <rPr>
            <sz val="9"/>
            <color indexed="81"/>
            <rFont val="Tahoma"/>
            <charset val="1"/>
          </rPr>
          <t xml:space="preserve">
ZPŠ - návrh navýšit 200 tis. Kč</t>
        </r>
      </text>
    </comment>
    <comment ref="G531" authorId="0" shapeId="0" xr:uid="{11AF7C9C-AED3-4169-8D13-3BD67A27B5E6}">
      <text>
        <r>
          <rPr>
            <b/>
            <sz val="9"/>
            <color indexed="81"/>
            <rFont val="Tahoma"/>
            <charset val="1"/>
          </rPr>
          <t>Ing. Baďurová Monika:</t>
        </r>
        <r>
          <rPr>
            <sz val="9"/>
            <color indexed="81"/>
            <rFont val="Tahoma"/>
            <charset val="1"/>
          </rPr>
          <t xml:space="preserve">
provozní výdaje + pracovní sešity</t>
        </r>
      </text>
    </comment>
    <comment ref="G535" authorId="0" shapeId="0" xr:uid="{FD4AF5E2-7CE7-455C-BA16-F471AD972789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financování nepedagogických pracovníků + ostatní neivestiční výdaje </t>
        </r>
      </text>
    </comment>
    <comment ref="G542" authorId="0" shapeId="0" xr:uid="{7C51430C-77D3-4059-B4A2-14A9FF59603C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pojištění majetku města</t>
        </r>
      </text>
    </comment>
    <comment ref="G553" authorId="0" shapeId="0" xr:uid="{4CEE371A-0B8F-40D0-945F-E0D5E64DA22E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navýšení poplatků za uloženení odpadu, snižení slevy, rozšíření služeb - svoz BIO od domu, gastroodpad do dalších částí města</t>
        </r>
      </text>
    </comment>
    <comment ref="G569" authorId="0" shapeId="0" xr:uid="{B7A3A4E6-0E94-4BE7-AAC3-3FA6DD94E21C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200.000,- fixace na smlouvu Michal Dostál - kácení, 
200 000,- fixace na smlouvu Lukáš Oliva - ořezy,    
100 000,- nezasmluvněné zásahy </t>
        </r>
      </text>
    </comment>
    <comment ref="G587" authorId="0" shapeId="0" xr:uid="{8C5B88E9-B1D8-4A0A-A8D1-3C5BCEBEFBC4}">
      <text>
        <r>
          <rPr>
            <b/>
            <sz val="9"/>
            <color indexed="81"/>
            <rFont val="Tahoma"/>
            <family val="2"/>
            <charset val="238"/>
          </rPr>
          <t>Ing. Baďurová Monika:</t>
        </r>
        <r>
          <rPr>
            <sz val="9"/>
            <color indexed="81"/>
            <rFont val="Tahoma"/>
            <family val="2"/>
            <charset val="238"/>
          </rPr>
          <t xml:space="preserve">
2. etapa rybník Hornychovice - zasmluvněno z roku 2025</t>
        </r>
      </text>
    </comment>
  </commentList>
</comments>
</file>

<file path=xl/sharedStrings.xml><?xml version="1.0" encoding="utf-8"?>
<sst xmlns="http://schemas.openxmlformats.org/spreadsheetml/2006/main" count="2396" uniqueCount="608">
  <si>
    <t xml:space="preserve">00298468 Město Štramberk                                                             </t>
  </si>
  <si>
    <t>Náměstí 9 Štramberk</t>
  </si>
  <si>
    <t>ORJ</t>
  </si>
  <si>
    <t>ORG</t>
  </si>
  <si>
    <t>ODPA</t>
  </si>
  <si>
    <t>POL</t>
  </si>
  <si>
    <t>Popis</t>
  </si>
  <si>
    <t>11</t>
  </si>
  <si>
    <t xml:space="preserve">             </t>
  </si>
  <si>
    <t/>
  </si>
  <si>
    <t>1111</t>
  </si>
  <si>
    <t>Příjem z daně z příjmů fyzických osob placené plátci</t>
  </si>
  <si>
    <t>1112</t>
  </si>
  <si>
    <t>Příjem z daně z příjmů fyzických osob placené poplatníky</t>
  </si>
  <si>
    <t>1113</t>
  </si>
  <si>
    <t>Příjem z daně z příjmů fyzických osob vybírané srážkou podle zvláštní sazby daně</t>
  </si>
  <si>
    <t>1121</t>
  </si>
  <si>
    <t>Příjem z daně z příjmů právnických osob</t>
  </si>
  <si>
    <t>1122</t>
  </si>
  <si>
    <t>Příjem z daně z příjmů právnických osob v případech, kdy poplatníkem je obec</t>
  </si>
  <si>
    <t>1211</t>
  </si>
  <si>
    <t>Příjem z daně z přidané hodnoty</t>
  </si>
  <si>
    <t>1334</t>
  </si>
  <si>
    <t>Příjem z odvodů za odnětí půdy ze zemědělského půdního fondu podle zákona na ochranu ZPF</t>
  </si>
  <si>
    <t>1335</t>
  </si>
  <si>
    <t>Příjem z poplatku za odnětí pozemku podle lesního zákona</t>
  </si>
  <si>
    <t>1341</t>
  </si>
  <si>
    <t>Příjem z poplatku ze psů</t>
  </si>
  <si>
    <t>1342</t>
  </si>
  <si>
    <t>Příjem z poplatku z pobytu</t>
  </si>
  <si>
    <t>1343</t>
  </si>
  <si>
    <t>Příjem z poplatku za užívání veřejného prostranství</t>
  </si>
  <si>
    <t>1345</t>
  </si>
  <si>
    <t>Příjem z poplatku za odpadové hospodářství a odkládání komunálního odpadu z nemovité věci</t>
  </si>
  <si>
    <t>1511</t>
  </si>
  <si>
    <t>Příjem z daně z nemovitých věcí</t>
  </si>
  <si>
    <t xml:space="preserve">000001       </t>
  </si>
  <si>
    <t>1361</t>
  </si>
  <si>
    <t>Příjem ze správních poplatků</t>
  </si>
  <si>
    <t>ORG 000001        Sňatky</t>
  </si>
  <si>
    <t xml:space="preserve">000002       </t>
  </si>
  <si>
    <t>ORG 000002        Trvalý pobyt</t>
  </si>
  <si>
    <t xml:space="preserve">000003       </t>
  </si>
  <si>
    <t>ORG 000003        Ověřování listin a podpisů</t>
  </si>
  <si>
    <t xml:space="preserve">000004       </t>
  </si>
  <si>
    <t>ORG 000004        CzechPOINT</t>
  </si>
  <si>
    <t xml:space="preserve">000006       </t>
  </si>
  <si>
    <t>ORG 000006        Stav.povolení,kolaud.rozh.</t>
  </si>
  <si>
    <t xml:space="preserve">000008       </t>
  </si>
  <si>
    <t>ORG 000008        Změna jména a příjmení</t>
  </si>
  <si>
    <t xml:space="preserve">000009       </t>
  </si>
  <si>
    <t>ORG 000009        Druhopisy matričních dokladů</t>
  </si>
  <si>
    <t xml:space="preserve">000010       </t>
  </si>
  <si>
    <t>ORG 000010        Rušení údaje TP</t>
  </si>
  <si>
    <t xml:space="preserve">000012       </t>
  </si>
  <si>
    <t>ORG 000012        Potvrzení z IS</t>
  </si>
  <si>
    <t xml:space="preserve">000013       </t>
  </si>
  <si>
    <t>ORG 000013        Vysvědčení o PZ</t>
  </si>
  <si>
    <t xml:space="preserve">000014       </t>
  </si>
  <si>
    <t>ORG 000014        Nahlížení matrik</t>
  </si>
  <si>
    <t xml:space="preserve">000016       </t>
  </si>
  <si>
    <t>ORG 000016        Potvrzení o bezdlužnosti</t>
  </si>
  <si>
    <t>ORJ 11         Daně</t>
  </si>
  <si>
    <t>12</t>
  </si>
  <si>
    <t>4111</t>
  </si>
  <si>
    <t>Neinvestiční přijaté transfery z všeobecné pokladní správy státního rozpočtu</t>
  </si>
  <si>
    <t>4112</t>
  </si>
  <si>
    <t>Neinvestiční přijaté transfery ze SR v rámci souhrnného dotačního vztahu</t>
  </si>
  <si>
    <t>ORJ 12         Dotace obcím</t>
  </si>
  <si>
    <t>20</t>
  </si>
  <si>
    <t xml:space="preserve">002000       </t>
  </si>
  <si>
    <t>2119</t>
  </si>
  <si>
    <t>2324</t>
  </si>
  <si>
    <t>Přijaté neinvestiční příspěvky a náhrady</t>
  </si>
  <si>
    <t>2343</t>
  </si>
  <si>
    <t>Příjmy z dobíhajících úhrad dobývacího prostoru a z vydobytých nerostů</t>
  </si>
  <si>
    <t>5171</t>
  </si>
  <si>
    <t>Opravy a udržování</t>
  </si>
  <si>
    <t>5494</t>
  </si>
  <si>
    <t>Neinvestiční transfery obyvatelstvu nemající charakter daru</t>
  </si>
  <si>
    <t>ORG 002000        Úhrady za dobývací činnost</t>
  </si>
  <si>
    <t xml:space="preserve">002010       </t>
  </si>
  <si>
    <t>3419</t>
  </si>
  <si>
    <t>5222</t>
  </si>
  <si>
    <t>Neinvestiční transfery spolkům</t>
  </si>
  <si>
    <t>ORG 002010        Příspěvky sportovním klubům</t>
  </si>
  <si>
    <t xml:space="preserve">002020       </t>
  </si>
  <si>
    <t>3429</t>
  </si>
  <si>
    <t>ORG 002020        Příspěvky spolkům - zájmová činnost</t>
  </si>
  <si>
    <t xml:space="preserve">002021       </t>
  </si>
  <si>
    <t>2143</t>
  </si>
  <si>
    <t>2321</t>
  </si>
  <si>
    <t>Přijaté peněžité neinvestiční dary</t>
  </si>
  <si>
    <t>5169</t>
  </si>
  <si>
    <t>Nákup ostatních služeb</t>
  </si>
  <si>
    <t>ORG 002021        Podpora marketingu akcí ve městě</t>
  </si>
  <si>
    <t xml:space="preserve">002030       </t>
  </si>
  <si>
    <t>3421</t>
  </si>
  <si>
    <t>ORG 002030        DDM-příspěvek</t>
  </si>
  <si>
    <t xml:space="preserve">002040       </t>
  </si>
  <si>
    <t>5311</t>
  </si>
  <si>
    <t>5321</t>
  </si>
  <si>
    <t>Neinvestiční transfery obcím</t>
  </si>
  <si>
    <t>ORG 002040        Městská policie</t>
  </si>
  <si>
    <t xml:space="preserve">002050       </t>
  </si>
  <si>
    <t>4116</t>
  </si>
  <si>
    <t>Ostatní neinvestiční přijaté transfery ze státního rozpočtu</t>
  </si>
  <si>
    <t>4122</t>
  </si>
  <si>
    <t>Neinvestiční přijaté transfery od krajů</t>
  </si>
  <si>
    <t>5512</t>
  </si>
  <si>
    <t>5021</t>
  </si>
  <si>
    <t>Ostatní osobní výdaje</t>
  </si>
  <si>
    <t>5039</t>
  </si>
  <si>
    <t>Ostatní povinné pojistné placené zaměstnavatelem</t>
  </si>
  <si>
    <t>5134</t>
  </si>
  <si>
    <t>Prádlo, oděv a obuv</t>
  </si>
  <si>
    <t>5136</t>
  </si>
  <si>
    <t>Knihy a obdobné informační prostředky</t>
  </si>
  <si>
    <t>5137</t>
  </si>
  <si>
    <t>Drobný dlouhodobý hmotný majetek</t>
  </si>
  <si>
    <t>5139</t>
  </si>
  <si>
    <t>Nákup materiálu j.n.</t>
  </si>
  <si>
    <t>5151</t>
  </si>
  <si>
    <t>5153</t>
  </si>
  <si>
    <t>5154</t>
  </si>
  <si>
    <t>5156</t>
  </si>
  <si>
    <t>Pohonné hmoty a maziva</t>
  </si>
  <si>
    <t>5161</t>
  </si>
  <si>
    <t>Poštovní služby</t>
  </si>
  <si>
    <t>5162</t>
  </si>
  <si>
    <t>Služby elektronických komunikací</t>
  </si>
  <si>
    <t>5163</t>
  </si>
  <si>
    <t>Služby peněžních ústavů</t>
  </si>
  <si>
    <t>5164</t>
  </si>
  <si>
    <t>Nájemné</t>
  </si>
  <si>
    <t>5167</t>
  </si>
  <si>
    <t>Služby školení a vzdělávání</t>
  </si>
  <si>
    <t>ORG 002050        JPO II</t>
  </si>
  <si>
    <t>ORJ 20         Starosta</t>
  </si>
  <si>
    <t>21</t>
  </si>
  <si>
    <t xml:space="preserve">002110       </t>
  </si>
  <si>
    <t>5212</t>
  </si>
  <si>
    <t>ORG 002110        Civilní obrana</t>
  </si>
  <si>
    <t xml:space="preserve">002120       </t>
  </si>
  <si>
    <t>6171</t>
  </si>
  <si>
    <t>5175</t>
  </si>
  <si>
    <t>Pohoštění</t>
  </si>
  <si>
    <t>5194</t>
  </si>
  <si>
    <t>Výdaje na věcné dary</t>
  </si>
  <si>
    <t>ORG 002120        Reprefond</t>
  </si>
  <si>
    <t>ORJ 21         Sekretariát starosty</t>
  </si>
  <si>
    <t>23</t>
  </si>
  <si>
    <t xml:space="preserve">002310       </t>
  </si>
  <si>
    <t>2141</t>
  </si>
  <si>
    <t>2111</t>
  </si>
  <si>
    <t>Příjem z poskytování služeb, výrobků, prací, výkonů a práv</t>
  </si>
  <si>
    <t>2112</t>
  </si>
  <si>
    <t>Příjem z prodeje zboží (již nakoupeného za účelem prodeje)</t>
  </si>
  <si>
    <t>5011</t>
  </si>
  <si>
    <t>Platy zaměstnanců v pracovním poměru vyjma zaměstnanců na služebních místech</t>
  </si>
  <si>
    <t>5031</t>
  </si>
  <si>
    <t>Povinné pojistné na sociální zabezpečení a příspěvek na státní politiku zaměstnanosti</t>
  </si>
  <si>
    <t>5032</t>
  </si>
  <si>
    <t>Povinné pojištění na veřejné zdravotní pojištění</t>
  </si>
  <si>
    <t>5138</t>
  </si>
  <si>
    <t>Nákup zboží za účelem dalšího prodeje</t>
  </si>
  <si>
    <t>5168</t>
  </si>
  <si>
    <t>Zpracování dat a služby související s informačními a komunikačnímni technol</t>
  </si>
  <si>
    <t>5173</t>
  </si>
  <si>
    <t>Cestovné</t>
  </si>
  <si>
    <t>5179</t>
  </si>
  <si>
    <t>Ostatní nákupy jinde nezařazené</t>
  </si>
  <si>
    <t>ORG 002310        MIC (Městské informační centrum)</t>
  </si>
  <si>
    <t xml:space="preserve">002312       </t>
  </si>
  <si>
    <t>ORG 002312        MIC-dotace (TIC)</t>
  </si>
  <si>
    <t xml:space="preserve">002320       </t>
  </si>
  <si>
    <t>ORG 002320        Propagace</t>
  </si>
  <si>
    <t xml:space="preserve">002330       </t>
  </si>
  <si>
    <t>3349</t>
  </si>
  <si>
    <t>Ostatní příjmy z vlastní činnosti</t>
  </si>
  <si>
    <t>ORG 002330        Štramberské novinky</t>
  </si>
  <si>
    <t xml:space="preserve">002450       </t>
  </si>
  <si>
    <t>3313</t>
  </si>
  <si>
    <t>5041</t>
  </si>
  <si>
    <t>Odměny za užití duševního vlastnictví</t>
  </si>
  <si>
    <t>ORG 002450        Kino</t>
  </si>
  <si>
    <t xml:space="preserve">002460       </t>
  </si>
  <si>
    <t>3314</t>
  </si>
  <si>
    <t>5172</t>
  </si>
  <si>
    <t>Podlimitní programové vybavení</t>
  </si>
  <si>
    <t>ORG 002460        Městská knihovna</t>
  </si>
  <si>
    <t xml:space="preserve">002470       </t>
  </si>
  <si>
    <t>3315</t>
  </si>
  <si>
    <t>ORG 002470        Muzeum Zdeňka Buriana</t>
  </si>
  <si>
    <t xml:space="preserve">002480       </t>
  </si>
  <si>
    <t>3319</t>
  </si>
  <si>
    <t>ORG 002480        Kulturní programy</t>
  </si>
  <si>
    <t xml:space="preserve">002490       </t>
  </si>
  <si>
    <t>3392</t>
  </si>
  <si>
    <t>2132</t>
  </si>
  <si>
    <t>Příjem z pronájmu ostatních nemovitých věcí  a jejich částí</t>
  </si>
  <si>
    <t>2133</t>
  </si>
  <si>
    <t>Příjem z pronájmu movitých věcí</t>
  </si>
  <si>
    <t>5152</t>
  </si>
  <si>
    <t>ORG 002490        Kulturní dům</t>
  </si>
  <si>
    <t xml:space="preserve">002500       </t>
  </si>
  <si>
    <t>3412</t>
  </si>
  <si>
    <t>ORG 002500        Tělocvična</t>
  </si>
  <si>
    <t xml:space="preserve">002520       </t>
  </si>
  <si>
    <t>ORG 002520        Organizace drobných soutěží</t>
  </si>
  <si>
    <t xml:space="preserve">002540       </t>
  </si>
  <si>
    <t>6122</t>
  </si>
  <si>
    <t>Stroje, přístroje a zařízení</t>
  </si>
  <si>
    <t>ORG 002540        Dětská hřiště</t>
  </si>
  <si>
    <t xml:space="preserve">002600       </t>
  </si>
  <si>
    <t>3321</t>
  </si>
  <si>
    <t>2329</t>
  </si>
  <si>
    <t>Ostatní nedaňové příjmy jinde nezařazené</t>
  </si>
  <si>
    <t>ORG 002600        Trúba</t>
  </si>
  <si>
    <t>ORJ 23         Cestovní ruch, kultura, sport a volný čas</t>
  </si>
  <si>
    <t>30</t>
  </si>
  <si>
    <t xml:space="preserve">003002       </t>
  </si>
  <si>
    <t>2292</t>
  </si>
  <si>
    <t>5323</t>
  </si>
  <si>
    <t>Neinvestiční transfery krajům</t>
  </si>
  <si>
    <t>ORG 003002        Autobusová doprava-provoz</t>
  </si>
  <si>
    <t xml:space="preserve">003110       </t>
  </si>
  <si>
    <t>3699</t>
  </si>
  <si>
    <t>6121</t>
  </si>
  <si>
    <t>Stavby</t>
  </si>
  <si>
    <t>ORG 003110        Investiční a projektové náklady</t>
  </si>
  <si>
    <t xml:space="preserve">003112       </t>
  </si>
  <si>
    <t>6409</t>
  </si>
  <si>
    <t>ORG 003112        Drobné projekty</t>
  </si>
  <si>
    <t xml:space="preserve">003113       </t>
  </si>
  <si>
    <t>ORG 003113        Rezerva na nepředpokládané výdaje</t>
  </si>
  <si>
    <t xml:space="preserve">003115       </t>
  </si>
  <si>
    <t>3632</t>
  </si>
  <si>
    <t>5141</t>
  </si>
  <si>
    <t>Úroky vlastní</t>
  </si>
  <si>
    <t>ORG 003115        Rekonstrukce Hřbitova</t>
  </si>
  <si>
    <t>3613</t>
  </si>
  <si>
    <t>3725</t>
  </si>
  <si>
    <t xml:space="preserve">003218       </t>
  </si>
  <si>
    <t>4222</t>
  </si>
  <si>
    <t>Investiční přijaté transfery od krajů</t>
  </si>
  <si>
    <t>2310</t>
  </si>
  <si>
    <t>ORG 003218        Projekt-Vodovod Libotín</t>
  </si>
  <si>
    <t xml:space="preserve">003219       </t>
  </si>
  <si>
    <t>ORG 003219        Projekt-Kanalizace Libotín</t>
  </si>
  <si>
    <t>3113</t>
  </si>
  <si>
    <t>3612</t>
  </si>
  <si>
    <t>2212</t>
  </si>
  <si>
    <t>4216</t>
  </si>
  <si>
    <t>Ostatní investiční přijaté transfery ze státního rozpočtu</t>
  </si>
  <si>
    <t>3121</t>
  </si>
  <si>
    <t>Přijaté dary na pořízení dlouhodobého majetku</t>
  </si>
  <si>
    <t>3639</t>
  </si>
  <si>
    <t xml:space="preserve">003230       </t>
  </si>
  <si>
    <t>ORG 003230        Projekt-Obnova místních komunikací ve Štramberku</t>
  </si>
  <si>
    <t>2219</t>
  </si>
  <si>
    <t>3631</t>
  </si>
  <si>
    <t xml:space="preserve">003360       </t>
  </si>
  <si>
    <t>3329</t>
  </si>
  <si>
    <t>5493</t>
  </si>
  <si>
    <t>Účelové neinvestiční transfery fyzickým osobám</t>
  </si>
  <si>
    <t>ORG 003360        Záchovná údržba-Městská památková rezervace</t>
  </si>
  <si>
    <t xml:space="preserve">003361       </t>
  </si>
  <si>
    <t>ORG 003361        Záchovná údržba-MPR-domy, které nejsou památkou</t>
  </si>
  <si>
    <t xml:space="preserve">003780       </t>
  </si>
  <si>
    <t>3635</t>
  </si>
  <si>
    <t>ORG 003780        Územní plán</t>
  </si>
  <si>
    <t>ORJ 30         Správa majetku, rozvoje a investic</t>
  </si>
  <si>
    <t>34</t>
  </si>
  <si>
    <t xml:space="preserve">003400       </t>
  </si>
  <si>
    <t>2131</t>
  </si>
  <si>
    <t>Příjem z pronájmu pozemků</t>
  </si>
  <si>
    <t>5362</t>
  </si>
  <si>
    <t>Platby daní a poplatků státnímu rozpočtu</t>
  </si>
  <si>
    <t>6130</t>
  </si>
  <si>
    <t>Pozemky</t>
  </si>
  <si>
    <t>ORG 003400        Pozemky-nájem,nákup</t>
  </si>
  <si>
    <t xml:space="preserve">003402       </t>
  </si>
  <si>
    <t>3111</t>
  </si>
  <si>
    <t>Příjem z prodeje pozemků</t>
  </si>
  <si>
    <t>ORG 003402        Pozemky-prodej</t>
  </si>
  <si>
    <t xml:space="preserve">003403       </t>
  </si>
  <si>
    <t>ORG 003403        Věcné břemeno</t>
  </si>
  <si>
    <t xml:space="preserve">003410       </t>
  </si>
  <si>
    <t>ORG 003410        Geom.zaměřování a znalecké posudky</t>
  </si>
  <si>
    <t xml:space="preserve">003420       </t>
  </si>
  <si>
    <t>ORG 003420        Pohřebnictví</t>
  </si>
  <si>
    <t xml:space="preserve">003422       </t>
  </si>
  <si>
    <t>ORG 003422        Pohřebnictví-péče o pietní místa</t>
  </si>
  <si>
    <t>ORJ 34         Správa pozemků</t>
  </si>
  <si>
    <t>35</t>
  </si>
  <si>
    <t xml:space="preserve">003510       </t>
  </si>
  <si>
    <t>5132</t>
  </si>
  <si>
    <t>Ochranné pomůcky</t>
  </si>
  <si>
    <t>5133</t>
  </si>
  <si>
    <t>Léky a zdravotnický materiál</t>
  </si>
  <si>
    <t>ORG 003510        Oddělení technické správy</t>
  </si>
  <si>
    <t xml:space="preserve">003520       </t>
  </si>
  <si>
    <t>ORG 003520        Komunikace-údržba, oprava</t>
  </si>
  <si>
    <t xml:space="preserve">003522       </t>
  </si>
  <si>
    <t>2229</t>
  </si>
  <si>
    <t>ORG 003522        Autobusové zastávky</t>
  </si>
  <si>
    <t xml:space="preserve">003540       </t>
  </si>
  <si>
    <t>ORG 003540        Kašna-odvod a čištění odpad.vod</t>
  </si>
  <si>
    <t xml:space="preserve">003542       </t>
  </si>
  <si>
    <t>ORG 003542        Kanalizace</t>
  </si>
  <si>
    <t xml:space="preserve">003551       </t>
  </si>
  <si>
    <t>ORG 003551        Veřejné prostranství-drobné opravy</t>
  </si>
  <si>
    <t xml:space="preserve">003552       </t>
  </si>
  <si>
    <t>ORG 003552        Veřejné osvětlení</t>
  </si>
  <si>
    <t xml:space="preserve">003554       </t>
  </si>
  <si>
    <t>3745</t>
  </si>
  <si>
    <t>ORG 003554        Veřejná zeleň-údržba</t>
  </si>
  <si>
    <t xml:space="preserve">003555       </t>
  </si>
  <si>
    <t>ORG 003555        Sběrný dvůr - provoz</t>
  </si>
  <si>
    <t xml:space="preserve">003556       </t>
  </si>
  <si>
    <t>ORG 003556        Správa hřbitova (údržba)</t>
  </si>
  <si>
    <t>ORJ 35         Technická správa</t>
  </si>
  <si>
    <t>37</t>
  </si>
  <si>
    <t>ORG 003523        Parkovné</t>
  </si>
  <si>
    <t xml:space="preserve">003524       </t>
  </si>
  <si>
    <t>ORG 003524        Rezidentní a abonentní karty</t>
  </si>
  <si>
    <t xml:space="preserve">003530       </t>
  </si>
  <si>
    <t>ORG 003530        Fotbalové hřiště Bařiny</t>
  </si>
  <si>
    <t xml:space="preserve">003553       </t>
  </si>
  <si>
    <t>ORG 003553        Veřejné WC</t>
  </si>
  <si>
    <t xml:space="preserve">003560       </t>
  </si>
  <si>
    <t>ORG 003560        Koupaliště</t>
  </si>
  <si>
    <t xml:space="preserve">003720       </t>
  </si>
  <si>
    <t>ORG 003720        Domy v majetku města</t>
  </si>
  <si>
    <t xml:space="preserve">003721       </t>
  </si>
  <si>
    <t>ORG 003721        Věci movité</t>
  </si>
  <si>
    <t xml:space="preserve">003730       </t>
  </si>
  <si>
    <t>ORG 003730        Bytová správa</t>
  </si>
  <si>
    <t>ORJ 37         Správa bytů a nebytových prostor</t>
  </si>
  <si>
    <t>60</t>
  </si>
  <si>
    <t xml:space="preserve">003101       </t>
  </si>
  <si>
    <t>4356</t>
  </si>
  <si>
    <t xml:space="preserve">006005       </t>
  </si>
  <si>
    <t>ORG 006005        Služební auto</t>
  </si>
  <si>
    <t xml:space="preserve">006010       </t>
  </si>
  <si>
    <t>6112</t>
  </si>
  <si>
    <t>5023</t>
  </si>
  <si>
    <t>Odměny členů zastupitelstev obcí a krajů</t>
  </si>
  <si>
    <t>5492</t>
  </si>
  <si>
    <t>Dary obyvatelstvu</t>
  </si>
  <si>
    <t>ORG 006010        Neuvolnění zastupitelé</t>
  </si>
  <si>
    <t xml:space="preserve">006020       </t>
  </si>
  <si>
    <t>ORG 006020        Uvolnění zastupitelé</t>
  </si>
  <si>
    <t xml:space="preserve">006030       </t>
  </si>
  <si>
    <t>6402</t>
  </si>
  <si>
    <t>5364</t>
  </si>
  <si>
    <t>Vratky transferů poskytnutých z veřejných rozpočtů</t>
  </si>
  <si>
    <t>ORG 006030        Volby, referendum</t>
  </si>
  <si>
    <t xml:space="preserve">006040       </t>
  </si>
  <si>
    <t>5038</t>
  </si>
  <si>
    <t>5166</t>
  </si>
  <si>
    <t>Konzultační, poradenské a právní služby</t>
  </si>
  <si>
    <t>5195</t>
  </si>
  <si>
    <t>Odvody za neplnění povinnosti zaměstnávat zdravotně postižené</t>
  </si>
  <si>
    <t>5329</t>
  </si>
  <si>
    <t>ORG 006040        Činnost místní správy</t>
  </si>
  <si>
    <t xml:space="preserve">006041       </t>
  </si>
  <si>
    <t>ORG 006041        Reklama</t>
  </si>
  <si>
    <t xml:space="preserve">006120       </t>
  </si>
  <si>
    <t>5499</t>
  </si>
  <si>
    <t>Ostatní neinvestiční transfery obyvatelstvu</t>
  </si>
  <si>
    <t>ORG 006120        Sociální fond</t>
  </si>
  <si>
    <t xml:space="preserve">006140       </t>
  </si>
  <si>
    <t>ORG 006140        Stravné zaměstnanců</t>
  </si>
  <si>
    <t>Příjem sankčních plateb přijatých od jiných subjektů</t>
  </si>
  <si>
    <t>ORJ 60         Tajemník</t>
  </si>
  <si>
    <t>62</t>
  </si>
  <si>
    <t xml:space="preserve">006202       </t>
  </si>
  <si>
    <t>ORG 006202        Přestupky-přestupkové řízení (Pokuty)</t>
  </si>
  <si>
    <t xml:space="preserve">006210       </t>
  </si>
  <si>
    <t>5229</t>
  </si>
  <si>
    <t>Ostatní neinvestiční transfery neziskovým a podobným organizacím</t>
  </si>
  <si>
    <t xml:space="preserve">006225       </t>
  </si>
  <si>
    <t>4339</t>
  </si>
  <si>
    <t>5223</t>
  </si>
  <si>
    <t>Neinvestiční transfery církvím a náboženským společnostem</t>
  </si>
  <si>
    <t>ORG 006225        Armáda spásy</t>
  </si>
  <si>
    <t xml:space="preserve">006230       </t>
  </si>
  <si>
    <t>3539</t>
  </si>
  <si>
    <t>ORG 006230        Charita Kopřivnice</t>
  </si>
  <si>
    <t xml:space="preserve">006240       </t>
  </si>
  <si>
    <t>ORG 006240        Náhrada nákladů spojených s pohřbem</t>
  </si>
  <si>
    <t xml:space="preserve">006250       </t>
  </si>
  <si>
    <t>4199</t>
  </si>
  <si>
    <t>ORG 006250        Soc.péče o slabé a sociálně znevýhodněné občany</t>
  </si>
  <si>
    <t xml:space="preserve">006270       </t>
  </si>
  <si>
    <t>4359</t>
  </si>
  <si>
    <t>ORG 006270        Střed.plán rozvoje soc.služeb</t>
  </si>
  <si>
    <t xml:space="preserve">006280       </t>
  </si>
  <si>
    <t>3900</t>
  </si>
  <si>
    <t>ORG 006280        Aktivity seniorů</t>
  </si>
  <si>
    <t>ORJ 62         Sociální věci a přestupky</t>
  </si>
  <si>
    <t>63</t>
  </si>
  <si>
    <t xml:space="preserve">006310       </t>
  </si>
  <si>
    <t>3399</t>
  </si>
  <si>
    <t xml:space="preserve">006330       </t>
  </si>
  <si>
    <t>6219</t>
  </si>
  <si>
    <t>ORG 006330        Cena za zajištění svatebního obřadu</t>
  </si>
  <si>
    <t>ORJ 63         Matrika a registr obyvatel, SPOZ, CzechPOINT</t>
  </si>
  <si>
    <t>64</t>
  </si>
  <si>
    <t xml:space="preserve">006410       </t>
  </si>
  <si>
    <t>5331</t>
  </si>
  <si>
    <t>Neinvestiční příspěvky zřízeným příspěvkovým organizacím</t>
  </si>
  <si>
    <t xml:space="preserve">006420       </t>
  </si>
  <si>
    <t>ORG 006420        MŠ Zauličí</t>
  </si>
  <si>
    <t xml:space="preserve">006430       </t>
  </si>
  <si>
    <t>ORG 006430        ZŠ Štramberk</t>
  </si>
  <si>
    <t>ORJ 64         Školství</t>
  </si>
  <si>
    <t>65</t>
  </si>
  <si>
    <t xml:space="preserve">006511       </t>
  </si>
  <si>
    <t>ORG 006511        Kanalizace Kozina-úroky</t>
  </si>
  <si>
    <t xml:space="preserve">006520       </t>
  </si>
  <si>
    <t>6310</t>
  </si>
  <si>
    <t>ORG 006520        Příjmy a výdaje z úvěr.operací</t>
  </si>
  <si>
    <t xml:space="preserve">006540       </t>
  </si>
  <si>
    <t>6320</t>
  </si>
  <si>
    <t>ORG 006540        Pojištění</t>
  </si>
  <si>
    <t>ORJ 65         Finanční oddělení</t>
  </si>
  <si>
    <t>66</t>
  </si>
  <si>
    <t xml:space="preserve">006600       </t>
  </si>
  <si>
    <t>3721</t>
  </si>
  <si>
    <t>3722</t>
  </si>
  <si>
    <t>ORG 006600        Nakládání s komunálním odpadem</t>
  </si>
  <si>
    <t xml:space="preserve">006602       </t>
  </si>
  <si>
    <t>ORG 006602        Deratizace</t>
  </si>
  <si>
    <t xml:space="preserve">006603       </t>
  </si>
  <si>
    <t>3792</t>
  </si>
  <si>
    <t>ORG 006603        ŽP - osvěta</t>
  </si>
  <si>
    <t xml:space="preserve">006605       </t>
  </si>
  <si>
    <t>ORG 006605        Odměna za tříděný odpad</t>
  </si>
  <si>
    <t xml:space="preserve">006610       </t>
  </si>
  <si>
    <t>1032</t>
  </si>
  <si>
    <t>ORG 006610        Lesy v majetku města, stromy mimo les</t>
  </si>
  <si>
    <t xml:space="preserve">006611       </t>
  </si>
  <si>
    <t>1037</t>
  </si>
  <si>
    <t>ORG 006611        Podpora rozvoje a udržování fauny</t>
  </si>
  <si>
    <t xml:space="preserve">006620       </t>
  </si>
  <si>
    <t>3729</t>
  </si>
  <si>
    <t>ORG 006620        Sanace skládek</t>
  </si>
  <si>
    <t xml:space="preserve">006630       </t>
  </si>
  <si>
    <t>3741</t>
  </si>
  <si>
    <t>ORG 006630        Psí útulek, psí schránky</t>
  </si>
  <si>
    <t xml:space="preserve">006640       </t>
  </si>
  <si>
    <t>1014</t>
  </si>
  <si>
    <t>ORG 006640        Toulavé kočky</t>
  </si>
  <si>
    <t xml:space="preserve">006650       </t>
  </si>
  <si>
    <t>3742</t>
  </si>
  <si>
    <t>ORG 006650        Národní sad, Šipka</t>
  </si>
  <si>
    <t xml:space="preserve">006690       </t>
  </si>
  <si>
    <t>3749</t>
  </si>
  <si>
    <t>5363</t>
  </si>
  <si>
    <t>Úhrady sankcí jiným rozpočtům</t>
  </si>
  <si>
    <t>ORG 006690        Program péče o krajinu</t>
  </si>
  <si>
    <t>ORJ 66         Životní prostředí</t>
  </si>
  <si>
    <t>67</t>
  </si>
  <si>
    <t xml:space="preserve">006710       </t>
  </si>
  <si>
    <t>ORG 006710        Geom.plán - SÚ</t>
  </si>
  <si>
    <t>ORJ 67         Stavební úřad</t>
  </si>
  <si>
    <t>Celkem</t>
  </si>
  <si>
    <t>Třída 8. Financování</t>
  </si>
  <si>
    <t>Změna stavu krátkodobých prostředků (stav na bank.účtech k 31.12.)</t>
  </si>
  <si>
    <t>Úvěr-Hřbitov a koupalliště</t>
  </si>
  <si>
    <t>CELKEM</t>
  </si>
  <si>
    <t>003552</t>
  </si>
  <si>
    <t>ORG 003557        Městský rozhlas</t>
  </si>
  <si>
    <t>003557</t>
  </si>
  <si>
    <t>Příjmy</t>
  </si>
  <si>
    <t>Výdaje</t>
  </si>
  <si>
    <t>006610</t>
  </si>
  <si>
    <t xml:space="preserve">002481     </t>
  </si>
  <si>
    <t>ORG 002481        Průvodce městem</t>
  </si>
  <si>
    <t>5192</t>
  </si>
  <si>
    <t>Poskytnuté náhrady</t>
  </si>
  <si>
    <t>zůstatek fin.prostředků na BÚ a v pokladně</t>
  </si>
  <si>
    <t>5019</t>
  </si>
  <si>
    <t>Ostatní platy</t>
  </si>
  <si>
    <t xml:space="preserve">002540     </t>
  </si>
  <si>
    <t>006040</t>
  </si>
  <si>
    <t>Nákup materiálu jinde nezařazený</t>
  </si>
  <si>
    <t>002050</t>
  </si>
  <si>
    <t>Požární ochrana</t>
  </si>
  <si>
    <t>002485</t>
  </si>
  <si>
    <t>ORG 002485       Komunitní centrum</t>
  </si>
  <si>
    <t>003560</t>
  </si>
  <si>
    <t>ORG 003239        Participativní rozpočet</t>
  </si>
  <si>
    <t>003239</t>
  </si>
  <si>
    <t>Ostatní neivestiční výdaje jinde nezařazené</t>
  </si>
  <si>
    <t>Úvěr - Základní škola Štramberk - Oprava střechy, krovu a říms</t>
  </si>
  <si>
    <t>006430</t>
  </si>
  <si>
    <t>1386</t>
  </si>
  <si>
    <t>1387</t>
  </si>
  <si>
    <t>Příjem z daně z hazardních her s výjimkou technických her neprovozovaných prostřednictvím internetu</t>
  </si>
  <si>
    <t>Příjem z daně z technických her neprovozovaných prostřednictvím internetu</t>
  </si>
  <si>
    <t>002490</t>
  </si>
  <si>
    <t>002500</t>
  </si>
  <si>
    <t>003523</t>
  </si>
  <si>
    <t>ORG 003241        Projekt - Rekonstrukce veřejných WC v Národním sadu</t>
  </si>
  <si>
    <t xml:space="preserve">003241  </t>
  </si>
  <si>
    <t>002470</t>
  </si>
  <si>
    <t>003241</t>
  </si>
  <si>
    <t>ORG 006235        Lepší péče z.s.</t>
  </si>
  <si>
    <t>Ostatní neinvestiční transféry neziskovým a podobným organizacím</t>
  </si>
  <si>
    <t>ORG 006410        MŠ Bařiny č.p. 700</t>
  </si>
  <si>
    <t>ORG 006405        MŠ Bařiny č.p. 571</t>
  </si>
  <si>
    <t>003110</t>
  </si>
  <si>
    <t>003244</t>
  </si>
  <si>
    <t>ORG 003244        Obnova Národního sadu ve Štramberku - Dětské hřiště</t>
  </si>
  <si>
    <t>ORG  003124      Propustek Libotín (točna BUS)</t>
  </si>
  <si>
    <t>003124</t>
  </si>
  <si>
    <t>ORG  003125     Osvětlení hradu Trúba</t>
  </si>
  <si>
    <t>003125</t>
  </si>
  <si>
    <t>006310</t>
  </si>
  <si>
    <t>006405</t>
  </si>
  <si>
    <t>Příjem z pronájmu nebo pachtu movitých věcí</t>
  </si>
  <si>
    <t>003207</t>
  </si>
  <si>
    <t>3726</t>
  </si>
  <si>
    <t>ORG  003207    Projekt - Nakládání s odpady</t>
  </si>
  <si>
    <t>003551</t>
  </si>
  <si>
    <t>Ostatní neinvestiční transfery rozpočtům územní úrovně</t>
  </si>
  <si>
    <t>006660</t>
  </si>
  <si>
    <t>ORG 006660       Vodohospodařství</t>
  </si>
  <si>
    <t>2334</t>
  </si>
  <si>
    <t>ORG 006670        Měření seismika, ovzduší, voda</t>
  </si>
  <si>
    <t>006670</t>
  </si>
  <si>
    <t>3753</t>
  </si>
  <si>
    <t>006600</t>
  </si>
  <si>
    <t>006611</t>
  </si>
  <si>
    <t>5336</t>
  </si>
  <si>
    <t>Neinvestiční transfery zřízenám příspěvkovým oraganizacím</t>
  </si>
  <si>
    <t>006030</t>
  </si>
  <si>
    <t>ORG 003101        Mzdy zaměstnanců</t>
  </si>
  <si>
    <t>ORG 003102        Energie</t>
  </si>
  <si>
    <t>003102</t>
  </si>
  <si>
    <t>003101</t>
  </si>
  <si>
    <t>Pojistné na zákonné úrazové pojištění</t>
  </si>
  <si>
    <t>Návrh rozpočtu - Příjmy</t>
  </si>
  <si>
    <t>Návrh rozpočtu - Výdaje</t>
  </si>
  <si>
    <r>
      <t xml:space="preserve">Studená voda včetně stočného a poplatku za odvod dešťových vod - </t>
    </r>
    <r>
      <rPr>
        <b/>
        <sz val="8"/>
        <color rgb="FF000000"/>
        <rFont val="Arial"/>
        <family val="2"/>
        <charset val="238"/>
      </rPr>
      <t>Klub seniorů</t>
    </r>
  </si>
  <si>
    <r>
      <t xml:space="preserve">Plyn - </t>
    </r>
    <r>
      <rPr>
        <b/>
        <sz val="8"/>
        <color rgb="FF000000"/>
        <rFont val="Arial"/>
        <family val="2"/>
        <charset val="238"/>
      </rPr>
      <t>Klub seniorů</t>
    </r>
  </si>
  <si>
    <r>
      <t xml:space="preserve">Elektrická energie - </t>
    </r>
    <r>
      <rPr>
        <b/>
        <sz val="8"/>
        <color rgb="FF000000"/>
        <rFont val="Arial"/>
        <family val="2"/>
        <charset val="238"/>
      </rPr>
      <t>Klub seniorů</t>
    </r>
  </si>
  <si>
    <r>
      <t>Studená voda včetně stočného a poplatku za odvod dešťových vod -</t>
    </r>
    <r>
      <rPr>
        <b/>
        <sz val="8"/>
        <color rgb="FF000000"/>
        <rFont val="Arial"/>
        <family val="2"/>
        <charset val="238"/>
      </rPr>
      <t>MÚ, Radnice</t>
    </r>
  </si>
  <si>
    <r>
      <t xml:space="preserve">Teplo - </t>
    </r>
    <r>
      <rPr>
        <b/>
        <sz val="8"/>
        <color rgb="FF000000"/>
        <rFont val="Arial"/>
        <family val="2"/>
        <charset val="238"/>
      </rPr>
      <t>MÚ, Radnice</t>
    </r>
  </si>
  <si>
    <r>
      <t xml:space="preserve">Elektrická energie - </t>
    </r>
    <r>
      <rPr>
        <b/>
        <sz val="8"/>
        <color rgb="FF000000"/>
        <rFont val="Arial"/>
        <family val="2"/>
        <charset val="238"/>
      </rPr>
      <t>MÚ, Radnice</t>
    </r>
  </si>
  <si>
    <r>
      <t xml:space="preserve">Studená voda včetně stočného a poplatku za odvod dešťových vod - </t>
    </r>
    <r>
      <rPr>
        <b/>
        <sz val="8"/>
        <color rgb="FF000000"/>
        <rFont val="Arial"/>
        <family val="2"/>
        <charset val="238"/>
      </rPr>
      <t>Hasičárna</t>
    </r>
  </si>
  <si>
    <r>
      <t xml:space="preserve">Plyn - </t>
    </r>
    <r>
      <rPr>
        <b/>
        <sz val="8"/>
        <color rgb="FF000000"/>
        <rFont val="Arial"/>
        <family val="2"/>
        <charset val="238"/>
      </rPr>
      <t>Hasičárna</t>
    </r>
  </si>
  <si>
    <r>
      <t xml:space="preserve">Elektrická energie - </t>
    </r>
    <r>
      <rPr>
        <b/>
        <sz val="8"/>
        <color rgb="FF000000"/>
        <rFont val="Arial"/>
        <family val="2"/>
        <charset val="238"/>
      </rPr>
      <t>Hasičárna</t>
    </r>
  </si>
  <si>
    <r>
      <t xml:space="preserve">Studená voda včetně stočného a poplatku za odvod dešťových vod - </t>
    </r>
    <r>
      <rPr>
        <b/>
        <sz val="8"/>
        <color rgb="FF000000"/>
        <rFont val="Arial"/>
        <family val="2"/>
        <charset val="238"/>
      </rPr>
      <t>MZB</t>
    </r>
  </si>
  <si>
    <r>
      <t xml:space="preserve">Elektrická energie - </t>
    </r>
    <r>
      <rPr>
        <b/>
        <sz val="8"/>
        <color rgb="FF000000"/>
        <rFont val="Arial"/>
        <family val="2"/>
        <charset val="238"/>
      </rPr>
      <t>MZB</t>
    </r>
  </si>
  <si>
    <r>
      <t xml:space="preserve">Studená voda včetně stočného a poplatku za odvod dešťových vod - </t>
    </r>
    <r>
      <rPr>
        <b/>
        <sz val="8"/>
        <color rgb="FF000000"/>
        <rFont val="Arial"/>
        <family val="2"/>
        <charset val="238"/>
      </rPr>
      <t>Tělocvična, Fotbal. Hřiště</t>
    </r>
  </si>
  <si>
    <r>
      <t xml:space="preserve">Teplo - </t>
    </r>
    <r>
      <rPr>
        <b/>
        <sz val="8"/>
        <color rgb="FF000000"/>
        <rFont val="Arial"/>
        <family val="2"/>
        <charset val="238"/>
      </rPr>
      <t>Tělocvična, Fotbal. Hřiště</t>
    </r>
  </si>
  <si>
    <r>
      <t xml:space="preserve">Plyn - </t>
    </r>
    <r>
      <rPr>
        <b/>
        <sz val="8"/>
        <color rgb="FF000000"/>
        <rFont val="Arial"/>
        <family val="2"/>
        <charset val="238"/>
      </rPr>
      <t>Tělocvična, Fotbal. Hřiště</t>
    </r>
  </si>
  <si>
    <r>
      <t xml:space="preserve">Elektrická energie - </t>
    </r>
    <r>
      <rPr>
        <b/>
        <sz val="8"/>
        <color rgb="FF000000"/>
        <rFont val="Arial"/>
        <family val="2"/>
        <charset val="238"/>
      </rPr>
      <t>Tělocvična, Fotbal. Hřiště</t>
    </r>
  </si>
  <si>
    <r>
      <t xml:space="preserve">Studená voda včetně stočného a poplatku za odvod dešťových vod - </t>
    </r>
    <r>
      <rPr>
        <b/>
        <sz val="8"/>
        <color rgb="FF000000"/>
        <rFont val="Arial"/>
        <family val="2"/>
        <charset val="238"/>
      </rPr>
      <t>Trúba</t>
    </r>
  </si>
  <si>
    <r>
      <t xml:space="preserve">Elektrická energie - </t>
    </r>
    <r>
      <rPr>
        <b/>
        <sz val="8"/>
        <color rgb="FF000000"/>
        <rFont val="Arial"/>
        <family val="2"/>
        <charset val="238"/>
      </rPr>
      <t>Trúba</t>
    </r>
  </si>
  <si>
    <r>
      <t xml:space="preserve">Studená voda včetně stočného a poplatku za odvod dešťových vod - </t>
    </r>
    <r>
      <rPr>
        <b/>
        <sz val="8"/>
        <color rgb="FF000000"/>
        <rFont val="Arial"/>
        <family val="2"/>
        <charset val="238"/>
      </rPr>
      <t>Tech. služby, Veřejné WC</t>
    </r>
  </si>
  <si>
    <r>
      <t xml:space="preserve">Plyn - </t>
    </r>
    <r>
      <rPr>
        <b/>
        <sz val="8"/>
        <color rgb="FF000000"/>
        <rFont val="Arial"/>
        <family val="2"/>
        <charset val="238"/>
      </rPr>
      <t>Tech. služby, Veřejné WC</t>
    </r>
  </si>
  <si>
    <r>
      <t xml:space="preserve">Elektrická energie - </t>
    </r>
    <r>
      <rPr>
        <b/>
        <sz val="8"/>
        <color rgb="FF000000"/>
        <rFont val="Arial"/>
        <family val="2"/>
        <charset val="238"/>
      </rPr>
      <t>Tech. služby, Veřejné WC</t>
    </r>
  </si>
  <si>
    <r>
      <t xml:space="preserve">Elektrická energie - </t>
    </r>
    <r>
      <rPr>
        <b/>
        <sz val="8"/>
        <color rgb="FF000000"/>
        <rFont val="Arial"/>
        <family val="2"/>
        <charset val="238"/>
      </rPr>
      <t>Veřejné osvětlení</t>
    </r>
  </si>
  <si>
    <r>
      <t>Elektrická energie -</t>
    </r>
    <r>
      <rPr>
        <b/>
        <sz val="8"/>
        <color rgb="FF000000"/>
        <rFont val="Arial"/>
        <family val="2"/>
        <charset val="238"/>
      </rPr>
      <t xml:space="preserve"> Komunikace </t>
    </r>
  </si>
  <si>
    <r>
      <t xml:space="preserve">Studená voda včetně stočného a poplatku za odvod dešťových vod - </t>
    </r>
    <r>
      <rPr>
        <b/>
        <sz val="8"/>
        <color rgb="FF000000"/>
        <rFont val="Arial"/>
        <family val="2"/>
        <charset val="238"/>
      </rPr>
      <t>Sběrný dvůr</t>
    </r>
  </si>
  <si>
    <r>
      <t xml:space="preserve">Elektrická energie - </t>
    </r>
    <r>
      <rPr>
        <b/>
        <sz val="8"/>
        <color rgb="FF000000"/>
        <rFont val="Arial"/>
        <family val="2"/>
        <charset val="238"/>
      </rPr>
      <t>Sběrný dvůr</t>
    </r>
  </si>
  <si>
    <r>
      <t xml:space="preserve">Studená voda včetně stočného a poplatku za odvod dešťových vod - </t>
    </r>
    <r>
      <rPr>
        <b/>
        <sz val="8"/>
        <color rgb="FF000000"/>
        <rFont val="Arial"/>
        <family val="2"/>
        <charset val="238"/>
      </rPr>
      <t>Hřbitov</t>
    </r>
  </si>
  <si>
    <r>
      <t xml:space="preserve">Elektrická energie - </t>
    </r>
    <r>
      <rPr>
        <b/>
        <sz val="8"/>
        <color rgb="FF000000"/>
        <rFont val="Arial"/>
        <family val="2"/>
        <charset val="238"/>
      </rPr>
      <t>Parkovné</t>
    </r>
  </si>
  <si>
    <r>
      <t xml:space="preserve">Studená voda včetně stočného a poplatku za odvod dešťových vod - </t>
    </r>
    <r>
      <rPr>
        <b/>
        <sz val="8"/>
        <color rgb="FF000000"/>
        <rFont val="Arial"/>
        <family val="2"/>
        <charset val="238"/>
      </rPr>
      <t>KD</t>
    </r>
  </si>
  <si>
    <r>
      <t xml:space="preserve">Teplo - </t>
    </r>
    <r>
      <rPr>
        <b/>
        <sz val="8"/>
        <color rgb="FF000000"/>
        <rFont val="Arial"/>
        <family val="2"/>
        <charset val="238"/>
      </rPr>
      <t>KD</t>
    </r>
  </si>
  <si>
    <r>
      <t xml:space="preserve">Elektrická energie - </t>
    </r>
    <r>
      <rPr>
        <b/>
        <sz val="8"/>
        <color rgb="FF000000"/>
        <rFont val="Arial"/>
        <family val="2"/>
        <charset val="238"/>
      </rPr>
      <t>KD</t>
    </r>
  </si>
  <si>
    <r>
      <t>Studená voda včetně stočného a poplatku za odvod dešťových vod -</t>
    </r>
    <r>
      <rPr>
        <b/>
        <sz val="8"/>
        <color rgb="FF000000"/>
        <rFont val="Arial"/>
        <family val="2"/>
        <charset val="238"/>
      </rPr>
      <t xml:space="preserve"> Koupaliště</t>
    </r>
  </si>
  <si>
    <r>
      <t xml:space="preserve">Elektrická energie -  </t>
    </r>
    <r>
      <rPr>
        <b/>
        <sz val="8"/>
        <color rgb="FF000000"/>
        <rFont val="Arial"/>
        <family val="2"/>
        <charset val="238"/>
      </rPr>
      <t>Koupaliště</t>
    </r>
  </si>
  <si>
    <r>
      <t xml:space="preserve">Studená voda včetně stočného a poplatku za odvod dešťových vod - </t>
    </r>
    <r>
      <rPr>
        <b/>
        <sz val="8"/>
        <color rgb="FF000000"/>
        <rFont val="Arial"/>
        <family val="2"/>
        <charset val="238"/>
      </rPr>
      <t>Domy v majetku</t>
    </r>
  </si>
  <si>
    <r>
      <t xml:space="preserve">Teplo - </t>
    </r>
    <r>
      <rPr>
        <b/>
        <sz val="8"/>
        <color rgb="FF000000"/>
        <rFont val="Arial"/>
        <family val="2"/>
        <charset val="238"/>
      </rPr>
      <t>Domy v majetku</t>
    </r>
  </si>
  <si>
    <r>
      <t xml:space="preserve">Plyn - </t>
    </r>
    <r>
      <rPr>
        <b/>
        <sz val="8"/>
        <color rgb="FF000000"/>
        <rFont val="Arial"/>
        <family val="2"/>
        <charset val="238"/>
      </rPr>
      <t>Domy v majetku</t>
    </r>
  </si>
  <si>
    <r>
      <t xml:space="preserve">Elektrická energie - </t>
    </r>
    <r>
      <rPr>
        <b/>
        <sz val="8"/>
        <color rgb="FF000000"/>
        <rFont val="Arial"/>
        <family val="2"/>
        <charset val="238"/>
      </rPr>
      <t>Domy v majetku</t>
    </r>
  </si>
  <si>
    <r>
      <t xml:space="preserve">Studená voda včetně stočného a poplatku za odvod dešťových vod - </t>
    </r>
    <r>
      <rPr>
        <b/>
        <sz val="8"/>
        <color rgb="FF000000"/>
        <rFont val="Arial"/>
        <family val="2"/>
        <charset val="238"/>
      </rPr>
      <t>Bytová správa</t>
    </r>
  </si>
  <si>
    <r>
      <t>Teplo -</t>
    </r>
    <r>
      <rPr>
        <b/>
        <sz val="8"/>
        <color rgb="FF000000"/>
        <rFont val="Arial"/>
        <family val="2"/>
        <charset val="238"/>
      </rPr>
      <t xml:space="preserve"> Bytová správa</t>
    </r>
  </si>
  <si>
    <r>
      <t xml:space="preserve">Plyn - </t>
    </r>
    <r>
      <rPr>
        <b/>
        <sz val="8"/>
        <color rgb="FF000000"/>
        <rFont val="Arial"/>
        <family val="2"/>
        <charset val="238"/>
      </rPr>
      <t>Bytová správa</t>
    </r>
  </si>
  <si>
    <r>
      <t>Elektrická energie -</t>
    </r>
    <r>
      <rPr>
        <b/>
        <sz val="8"/>
        <color rgb="FF000000"/>
        <rFont val="Arial"/>
        <family val="2"/>
        <charset val="238"/>
      </rPr>
      <t xml:space="preserve"> Bytová správa</t>
    </r>
  </si>
  <si>
    <t>ORG 003118       Úprava střechy, krovů a říms ZŠ Štramberk</t>
  </si>
  <si>
    <t>003118</t>
  </si>
  <si>
    <t>ORG  006440       Nepedagogičtí pracovníci, ONIV</t>
  </si>
  <si>
    <t>006440</t>
  </si>
  <si>
    <t>ORG 006310        Matrika</t>
  </si>
  <si>
    <t>ORG 006210        Dary - sociální služby</t>
  </si>
  <si>
    <t>003554</t>
  </si>
  <si>
    <t>3723</t>
  </si>
  <si>
    <t>6115</t>
  </si>
  <si>
    <t>ORG 003224        Projekt - Oprava lávky přes koleje nádraží</t>
  </si>
  <si>
    <t>ORG 003225        Projekt - Kanalizace a vodovodní řád v lokalitě u fotbalového hřiště</t>
  </si>
  <si>
    <t>ORG  003226       Projekt - Opěrná stěna Hraničky</t>
  </si>
  <si>
    <t>5365</t>
  </si>
  <si>
    <t>Ostatní neinvestiční transféry veřejným rozpočtům územní úrovně</t>
  </si>
  <si>
    <t>Platby daní a poplatků krajům, obcím a stáním fondům</t>
  </si>
  <si>
    <t>003224</t>
  </si>
  <si>
    <t>003225</t>
  </si>
  <si>
    <t>003226</t>
  </si>
  <si>
    <t>3122</t>
  </si>
  <si>
    <t>Přijaté příspěvky  od osob na pořízení dlouhodobého majetku</t>
  </si>
  <si>
    <t>Rozpočet pro rok 2026 - podrobný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</si>
</sst>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8"/>
      <name val="Calibri"/>
      <family val="2"/>
      <charset val="238"/>
      <scheme val="minor"/>
    </font>
    <font>
      <b/>
      <sz val="7"/>
      <color indexed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00000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91">
    <xf numFmtId="0" fontId="0" fillId="0" borderId="0" xfId="0"/>
    <xf numFmtId="0" fontId="0" fillId="0" borderId="0" xfId="0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top" wrapText="1"/>
    </xf>
    <xf numFmtId="49" fontId="6" fillId="0" borderId="1" xfId="0" applyNumberFormat="1" applyFont="1" applyBorder="1" applyAlignment="1">
      <alignment horizontal="left" vertical="top"/>
    </xf>
    <xf numFmtId="4" fontId="6" fillId="0" borderId="1" xfId="0" applyNumberFormat="1" applyFont="1" applyBorder="1" applyAlignment="1">
      <alignment horizontal="right" vertical="top"/>
    </xf>
    <xf numFmtId="0" fontId="7" fillId="0" borderId="0" xfId="0" applyFont="1"/>
    <xf numFmtId="0" fontId="0" fillId="0" borderId="1" xfId="0" applyBorder="1"/>
    <xf numFmtId="0" fontId="6" fillId="0" borderId="0" xfId="0" applyFont="1"/>
    <xf numFmtId="4" fontId="6" fillId="0" borderId="0" xfId="0" applyNumberFormat="1" applyFont="1"/>
    <xf numFmtId="0" fontId="5" fillId="0" borderId="0" xfId="0" applyFont="1"/>
    <xf numFmtId="4" fontId="5" fillId="0" borderId="0" xfId="0" applyNumberFormat="1" applyFont="1"/>
    <xf numFmtId="49" fontId="8" fillId="0" borderId="1" xfId="0" applyNumberFormat="1" applyFont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left" vertical="top" wrapText="1"/>
    </xf>
    <xf numFmtId="0" fontId="6" fillId="5" borderId="1" xfId="0" applyFont="1" applyFill="1" applyBorder="1"/>
    <xf numFmtId="0" fontId="6" fillId="5" borderId="0" xfId="0" applyFont="1" applyFill="1"/>
    <xf numFmtId="49" fontId="6" fillId="5" borderId="1" xfId="0" applyNumberFormat="1" applyFont="1" applyFill="1" applyBorder="1"/>
    <xf numFmtId="0" fontId="0" fillId="3" borderId="0" xfId="0" applyFill="1"/>
    <xf numFmtId="0" fontId="0" fillId="4" borderId="0" xfId="0" applyFill="1"/>
    <xf numFmtId="4" fontId="6" fillId="6" borderId="1" xfId="0" applyNumberFormat="1" applyFont="1" applyFill="1" applyBorder="1" applyAlignment="1">
      <alignment horizontal="right" vertical="top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9" fillId="0" borderId="0" xfId="0" applyFont="1"/>
    <xf numFmtId="4" fontId="6" fillId="7" borderId="1" xfId="0" applyNumberFormat="1" applyFont="1" applyFill="1" applyBorder="1" applyAlignment="1">
      <alignment horizontal="right" vertical="top"/>
    </xf>
    <xf numFmtId="0" fontId="0" fillId="0" borderId="7" xfId="0" applyBorder="1" applyAlignment="1">
      <alignment horizontal="left" vertical="center"/>
    </xf>
    <xf numFmtId="49" fontId="6" fillId="0" borderId="1" xfId="0" applyNumberFormat="1" applyFont="1" applyBorder="1"/>
    <xf numFmtId="0" fontId="6" fillId="0" borderId="1" xfId="0" applyFont="1" applyBorder="1" applyAlignment="1">
      <alignment horizontal="left"/>
    </xf>
    <xf numFmtId="0" fontId="0" fillId="5" borderId="0" xfId="0" applyFill="1"/>
    <xf numFmtId="49" fontId="6" fillId="0" borderId="6" xfId="0" applyNumberFormat="1" applyFont="1" applyBorder="1" applyAlignment="1">
      <alignment horizontal="left" vertical="top" wrapText="1"/>
    </xf>
    <xf numFmtId="0" fontId="9" fillId="0" borderId="1" xfId="0" applyFont="1" applyBorder="1"/>
    <xf numFmtId="49" fontId="6" fillId="5" borderId="0" xfId="0" applyNumberFormat="1" applyFont="1" applyFill="1" applyAlignment="1">
      <alignment horizontal="left" vertical="top" wrapText="1"/>
    </xf>
    <xf numFmtId="4" fontId="6" fillId="7" borderId="5" xfId="0" applyNumberFormat="1" applyFont="1" applyFill="1" applyBorder="1" applyAlignment="1">
      <alignment horizontal="right" vertical="top"/>
    </xf>
    <xf numFmtId="0" fontId="0" fillId="0" borderId="7" xfId="0" applyBorder="1"/>
    <xf numFmtId="0" fontId="6" fillId="5" borderId="7" xfId="0" applyFont="1" applyFill="1" applyBorder="1"/>
    <xf numFmtId="0" fontId="0" fillId="0" borderId="11" xfId="0" applyBorder="1"/>
    <xf numFmtId="0" fontId="0" fillId="0" borderId="12" xfId="0" applyBorder="1"/>
    <xf numFmtId="49" fontId="6" fillId="0" borderId="0" xfId="0" applyNumberFormat="1" applyFont="1"/>
    <xf numFmtId="49" fontId="6" fillId="0" borderId="0" xfId="0" applyNumberFormat="1" applyFont="1" applyAlignment="1">
      <alignment horizontal="left" vertical="top"/>
    </xf>
    <xf numFmtId="49" fontId="6" fillId="0" borderId="2" xfId="0" applyNumberFormat="1" applyFont="1" applyBorder="1" applyAlignment="1">
      <alignment horizontal="left" vertical="top" wrapText="1"/>
    </xf>
    <xf numFmtId="49" fontId="6" fillId="0" borderId="3" xfId="0" applyNumberFormat="1" applyFont="1" applyBorder="1" applyAlignment="1">
      <alignment horizontal="left" vertical="top" wrapText="1"/>
    </xf>
    <xf numFmtId="49" fontId="6" fillId="0" borderId="4" xfId="0" applyNumberFormat="1" applyFont="1" applyBorder="1" applyAlignment="1">
      <alignment horizontal="left" vertical="top"/>
    </xf>
    <xf numFmtId="2" fontId="6" fillId="7" borderId="1" xfId="0" applyNumberFormat="1" applyFont="1" applyFill="1" applyBorder="1" applyAlignment="1">
      <alignment horizontal="right" vertical="top"/>
    </xf>
    <xf numFmtId="4" fontId="6" fillId="7" borderId="1" xfId="0" applyNumberFormat="1" applyFont="1" applyFill="1" applyBorder="1" applyAlignment="1">
      <alignment vertical="top" wrapText="1"/>
    </xf>
    <xf numFmtId="4" fontId="5" fillId="7" borderId="1" xfId="0" applyNumberFormat="1" applyFont="1" applyFill="1" applyBorder="1" applyAlignment="1">
      <alignment horizontal="right" vertical="top"/>
    </xf>
    <xf numFmtId="4" fontId="6" fillId="7" borderId="6" xfId="0" applyNumberFormat="1" applyFont="1" applyFill="1" applyBorder="1" applyAlignment="1">
      <alignment horizontal="right" vertical="top"/>
    </xf>
    <xf numFmtId="4" fontId="6" fillId="7" borderId="1" xfId="0" applyNumberFormat="1" applyFont="1" applyFill="1" applyBorder="1" applyAlignment="1">
      <alignment horizontal="right" vertical="top" wrapText="1"/>
    </xf>
    <xf numFmtId="4" fontId="6" fillId="7" borderId="2" xfId="0" applyNumberFormat="1" applyFont="1" applyFill="1" applyBorder="1" applyAlignment="1">
      <alignment horizontal="right" vertical="top" wrapText="1"/>
    </xf>
    <xf numFmtId="4" fontId="6" fillId="3" borderId="1" xfId="0" applyNumberFormat="1" applyFont="1" applyFill="1" applyBorder="1" applyAlignment="1">
      <alignment horizontal="right" vertical="top"/>
    </xf>
    <xf numFmtId="4" fontId="5" fillId="3" borderId="1" xfId="0" applyNumberFormat="1" applyFont="1" applyFill="1" applyBorder="1" applyAlignment="1">
      <alignment horizontal="right" vertical="top"/>
    </xf>
    <xf numFmtId="4" fontId="6" fillId="3" borderId="6" xfId="0" applyNumberFormat="1" applyFont="1" applyFill="1" applyBorder="1" applyAlignment="1">
      <alignment horizontal="right" vertical="top"/>
    </xf>
    <xf numFmtId="2" fontId="6" fillId="3" borderId="1" xfId="0" applyNumberFormat="1" applyFont="1" applyFill="1" applyBorder="1" applyAlignment="1">
      <alignment horizontal="right" vertical="top"/>
    </xf>
    <xf numFmtId="2" fontId="6" fillId="3" borderId="5" xfId="0" applyNumberFormat="1" applyFont="1" applyFill="1" applyBorder="1" applyAlignment="1">
      <alignment horizontal="right" vertical="top"/>
    </xf>
    <xf numFmtId="4" fontId="6" fillId="3" borderId="5" xfId="0" applyNumberFormat="1" applyFont="1" applyFill="1" applyBorder="1" applyAlignment="1">
      <alignment horizontal="right" vertical="top"/>
    </xf>
    <xf numFmtId="2" fontId="6" fillId="3" borderId="1" xfId="0" applyNumberFormat="1" applyFont="1" applyFill="1" applyBorder="1" applyAlignment="1">
      <alignment horizontal="right" vertical="top" wrapText="1"/>
    </xf>
    <xf numFmtId="49" fontId="6" fillId="9" borderId="1" xfId="0" applyNumberFormat="1" applyFont="1" applyFill="1" applyBorder="1" applyAlignment="1">
      <alignment horizontal="left" vertical="top" wrapText="1"/>
    </xf>
    <xf numFmtId="49" fontId="6" fillId="9" borderId="1" xfId="0" applyNumberFormat="1" applyFont="1" applyFill="1" applyBorder="1" applyAlignment="1">
      <alignment horizontal="left" vertical="top"/>
    </xf>
    <xf numFmtId="4" fontId="6" fillId="9" borderId="0" xfId="0" applyNumberFormat="1" applyFont="1" applyFill="1"/>
    <xf numFmtId="49" fontId="6" fillId="9" borderId="0" xfId="0" applyNumberFormat="1" applyFont="1" applyFill="1"/>
    <xf numFmtId="49" fontId="6" fillId="9" borderId="1" xfId="0" applyNumberFormat="1" applyFont="1" applyFill="1" applyBorder="1" applyAlignment="1">
      <alignment horizontal="left"/>
    </xf>
    <xf numFmtId="49" fontId="6" fillId="10" borderId="1" xfId="0" applyNumberFormat="1" applyFont="1" applyFill="1" applyBorder="1" applyAlignment="1">
      <alignment horizontal="left" vertical="top" wrapText="1"/>
    </xf>
    <xf numFmtId="49" fontId="6" fillId="10" borderId="1" xfId="0" applyNumberFormat="1" applyFont="1" applyFill="1" applyBorder="1" applyAlignment="1">
      <alignment horizontal="left" vertical="top"/>
    </xf>
    <xf numFmtId="49" fontId="6" fillId="10" borderId="1" xfId="0" applyNumberFormat="1" applyFont="1" applyFill="1" applyBorder="1" applyAlignment="1">
      <alignment horizontal="left"/>
    </xf>
    <xf numFmtId="0" fontId="6" fillId="10" borderId="1" xfId="0" applyFont="1" applyFill="1" applyBorder="1"/>
    <xf numFmtId="49" fontId="6" fillId="5" borderId="6" xfId="0" applyNumberFormat="1" applyFont="1" applyFill="1" applyBorder="1" applyAlignment="1">
      <alignment horizontal="left" vertical="top" wrapText="1"/>
    </xf>
    <xf numFmtId="49" fontId="6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left" vertical="top" wrapText="1"/>
    </xf>
    <xf numFmtId="49" fontId="6" fillId="2" borderId="4" xfId="0" applyNumberFormat="1" applyFont="1" applyFill="1" applyBorder="1" applyAlignment="1">
      <alignment horizontal="left" vertical="top" wrapText="1"/>
    </xf>
    <xf numFmtId="0" fontId="10" fillId="0" borderId="7" xfId="0" applyFont="1" applyBorder="1" applyAlignment="1">
      <alignment wrapText="1"/>
    </xf>
    <xf numFmtId="0" fontId="10" fillId="0" borderId="0" xfId="0" applyFont="1" applyAlignment="1">
      <alignment wrapText="1"/>
    </xf>
    <xf numFmtId="49" fontId="6" fillId="2" borderId="1" xfId="0" applyNumberFormat="1" applyFont="1" applyFill="1" applyBorder="1" applyAlignment="1">
      <alignment horizontal="left" vertical="top" wrapText="1"/>
    </xf>
    <xf numFmtId="0" fontId="0" fillId="0" borderId="1" xfId="0" applyBorder="1"/>
    <xf numFmtId="49" fontId="5" fillId="2" borderId="1" xfId="0" applyNumberFormat="1" applyFont="1" applyFill="1" applyBorder="1" applyAlignment="1">
      <alignment horizontal="left" vertical="top" wrapText="1"/>
    </xf>
    <xf numFmtId="0" fontId="7" fillId="0" borderId="1" xfId="0" applyFont="1" applyBorder="1"/>
    <xf numFmtId="49" fontId="6" fillId="8" borderId="2" xfId="0" applyNumberFormat="1" applyFont="1" applyFill="1" applyBorder="1" applyAlignment="1">
      <alignment horizontal="left" vertical="top" wrapText="1"/>
    </xf>
    <xf numFmtId="49" fontId="6" fillId="8" borderId="3" xfId="0" applyNumberFormat="1" applyFont="1" applyFill="1" applyBorder="1" applyAlignment="1">
      <alignment horizontal="left" vertical="top" wrapText="1"/>
    </xf>
    <xf numFmtId="49" fontId="6" fillId="8" borderId="4" xfId="0" applyNumberFormat="1" applyFont="1" applyFill="1" applyBorder="1" applyAlignment="1">
      <alignment horizontal="left" vertical="top" wrapText="1"/>
    </xf>
    <xf numFmtId="49" fontId="6" fillId="2" borderId="5" xfId="0" applyNumberFormat="1" applyFont="1" applyFill="1" applyBorder="1" applyAlignment="1">
      <alignment horizontal="left" vertical="top" wrapText="1"/>
    </xf>
    <xf numFmtId="0" fontId="0" fillId="0" borderId="5" xfId="0" applyBorder="1"/>
    <xf numFmtId="0" fontId="6" fillId="8" borderId="3" xfId="0" applyFont="1" applyFill="1" applyBorder="1"/>
    <xf numFmtId="0" fontId="6" fillId="8" borderId="4" xfId="0" applyFont="1" applyFill="1" applyBorder="1"/>
    <xf numFmtId="49" fontId="6" fillId="8" borderId="8" xfId="0" applyNumberFormat="1" applyFont="1" applyFill="1" applyBorder="1" applyAlignment="1">
      <alignment horizontal="left" vertical="top" wrapText="1"/>
    </xf>
    <xf numFmtId="49" fontId="6" fillId="8" borderId="9" xfId="0" applyNumberFormat="1" applyFont="1" applyFill="1" applyBorder="1" applyAlignment="1">
      <alignment horizontal="left" vertical="top" wrapText="1"/>
    </xf>
    <xf numFmtId="49" fontId="6" fillId="8" borderId="10" xfId="0" applyNumberFormat="1" applyFont="1" applyFill="1" applyBorder="1" applyAlignment="1">
      <alignment horizontal="left" vertical="top" wrapText="1"/>
    </xf>
    <xf numFmtId="49" fontId="6" fillId="8" borderId="3" xfId="0" applyNumberFormat="1" applyFont="1" applyFill="1" applyBorder="1" applyAlignment="1">
      <alignment horizontal="left"/>
    </xf>
    <xf numFmtId="49" fontId="6" fillId="8" borderId="4" xfId="0" applyNumberFormat="1" applyFont="1" applyFill="1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49" fontId="3" fillId="0" borderId="0" xfId="0" applyNumberFormat="1" applyFont="1" applyAlignment="1">
      <alignment horizontal="left" vertical="top" wrapText="1"/>
    </xf>
    <xf numFmtId="0" fontId="0" fillId="0" borderId="0" xfId="0"/>
    <xf numFmtId="49" fontId="4" fillId="2" borderId="1" xfId="0" applyNumberFormat="1" applyFont="1" applyFill="1" applyBorder="1" applyAlignment="1">
      <alignment horizontal="center" vertical="top" wrapText="1"/>
    </xf>
  </cellXfs>
  <cellStyles count="3">
    <cellStyle name="Normální" xfId="0" builtinId="0"/>
    <cellStyle name="Normální 2" xfId="1" xr:uid="{680D0F47-59BF-403A-AFC8-34F89FD52336}"/>
    <cellStyle name="Normální 3" xfId="2" xr:uid="{65318DDE-B5C2-4F3C-B642-B6045012B07C}"/>
  </cellStyles>
  <dxfs count="0"/>
  <tableStyles count="0" defaultTableStyle="TableStyleMedium2" defaultPivotStyle="PivotStyleLight16"/>
  <colors>
    <mruColors>
      <color rgb="FFCCCCFF"/>
      <color rgb="FF9999FF"/>
      <color rgb="FFAB9DCF"/>
      <color rgb="FFCC99FF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9</xdr:row>
      <xdr:rowOff>0</xdr:rowOff>
    </xdr:from>
    <xdr:to>
      <xdr:col>3</xdr:col>
      <xdr:colOff>3175</xdr:colOff>
      <xdr:row>10</xdr:row>
      <xdr:rowOff>68579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0" y="2124075"/>
          <a:ext cx="352425" cy="220979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3</xdr:col>
      <xdr:colOff>3175</xdr:colOff>
      <xdr:row>14</xdr:row>
      <xdr:rowOff>68580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0" y="2695575"/>
          <a:ext cx="352425" cy="2209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YU608"/>
  <sheetViews>
    <sheetView tabSelected="1" zoomScale="110" zoomScaleNormal="110" workbookViewId="0">
      <pane ySplit="4" topLeftCell="A227" activePane="bottomLeft" state="frozen"/>
      <selection pane="bottomLeft" activeCell="A3" sqref="A3:G3"/>
    </sheetView>
  </sheetViews>
  <sheetFormatPr defaultRowHeight="15" outlineLevelRow="2" x14ac:dyDescent="0.25"/>
  <cols>
    <col min="1" max="1" width="4" customWidth="1"/>
    <col min="2" max="2" width="8.7109375" customWidth="1"/>
    <col min="3" max="3" width="5.28515625" customWidth="1"/>
    <col min="4" max="4" width="5.42578125" customWidth="1"/>
    <col min="5" max="5" width="70.28515625" bestFit="1" customWidth="1"/>
    <col min="6" max="6" width="22.7109375" customWidth="1"/>
    <col min="7" max="7" width="24.140625" customWidth="1"/>
  </cols>
  <sheetData>
    <row r="1" spans="1:7" ht="16.899999999999999" customHeight="1" x14ac:dyDescent="0.25">
      <c r="A1" s="88" t="s">
        <v>0</v>
      </c>
      <c r="B1" s="89"/>
      <c r="C1" s="89"/>
      <c r="D1" s="89"/>
      <c r="E1" s="89"/>
      <c r="F1" s="89"/>
      <c r="G1" s="89"/>
    </row>
    <row r="2" spans="1:7" ht="17.25" customHeight="1" x14ac:dyDescent="0.25">
      <c r="A2" s="88" t="s">
        <v>1</v>
      </c>
      <c r="B2" s="89"/>
      <c r="C2" s="89"/>
      <c r="D2" s="89"/>
      <c r="E2" s="89"/>
      <c r="F2" s="89"/>
      <c r="G2" s="89"/>
    </row>
    <row r="3" spans="1:7" ht="18.75" customHeight="1" x14ac:dyDescent="0.25">
      <c r="A3" s="90" t="s">
        <v>607</v>
      </c>
      <c r="B3" s="71"/>
      <c r="C3" s="71"/>
      <c r="D3" s="71"/>
      <c r="E3" s="71"/>
      <c r="F3" s="71"/>
      <c r="G3" s="71"/>
    </row>
    <row r="4" spans="1:7" s="1" customFormat="1" ht="21.75" customHeight="1" x14ac:dyDescent="0.25">
      <c r="A4" s="2" t="s">
        <v>2</v>
      </c>
      <c r="B4" s="2" t="s">
        <v>3</v>
      </c>
      <c r="C4" s="12" t="s">
        <v>4</v>
      </c>
      <c r="D4" s="2" t="s">
        <v>5</v>
      </c>
      <c r="E4" s="2" t="s">
        <v>6</v>
      </c>
      <c r="F4" s="2" t="s">
        <v>546</v>
      </c>
      <c r="G4" s="2" t="s">
        <v>547</v>
      </c>
    </row>
    <row r="5" spans="1:7" ht="12" customHeight="1" outlineLevel="1" x14ac:dyDescent="0.25">
      <c r="A5" s="3" t="s">
        <v>7</v>
      </c>
      <c r="B5" s="3" t="s">
        <v>8</v>
      </c>
      <c r="C5" s="3" t="s">
        <v>9</v>
      </c>
      <c r="D5" s="3" t="s">
        <v>10</v>
      </c>
      <c r="E5" s="4" t="s">
        <v>11</v>
      </c>
      <c r="F5" s="19">
        <v>14800000</v>
      </c>
      <c r="G5" s="5">
        <v>0</v>
      </c>
    </row>
    <row r="6" spans="1:7" ht="12" customHeight="1" outlineLevel="1" x14ac:dyDescent="0.25">
      <c r="A6" s="3" t="s">
        <v>7</v>
      </c>
      <c r="B6" s="3" t="s">
        <v>8</v>
      </c>
      <c r="C6" s="3" t="s">
        <v>9</v>
      </c>
      <c r="D6" s="3" t="s">
        <v>12</v>
      </c>
      <c r="E6" s="4" t="s">
        <v>13</v>
      </c>
      <c r="F6" s="19">
        <v>1300000</v>
      </c>
      <c r="G6" s="5">
        <v>0</v>
      </c>
    </row>
    <row r="7" spans="1:7" ht="12" customHeight="1" outlineLevel="1" x14ac:dyDescent="0.25">
      <c r="A7" s="3" t="s">
        <v>7</v>
      </c>
      <c r="B7" s="3" t="s">
        <v>8</v>
      </c>
      <c r="C7" s="3" t="s">
        <v>9</v>
      </c>
      <c r="D7" s="3" t="s">
        <v>14</v>
      </c>
      <c r="E7" s="4" t="s">
        <v>15</v>
      </c>
      <c r="F7" s="19">
        <v>2300000</v>
      </c>
      <c r="G7" s="5">
        <v>0</v>
      </c>
    </row>
    <row r="8" spans="1:7" ht="12" customHeight="1" outlineLevel="1" x14ac:dyDescent="0.25">
      <c r="A8" s="3" t="s">
        <v>7</v>
      </c>
      <c r="B8" s="3" t="s">
        <v>8</v>
      </c>
      <c r="C8" s="3" t="s">
        <v>9</v>
      </c>
      <c r="D8" s="3" t="s">
        <v>16</v>
      </c>
      <c r="E8" s="4" t="s">
        <v>17</v>
      </c>
      <c r="F8" s="19">
        <v>20000000</v>
      </c>
      <c r="G8" s="5">
        <v>0</v>
      </c>
    </row>
    <row r="9" spans="1:7" ht="12" customHeight="1" outlineLevel="1" x14ac:dyDescent="0.25">
      <c r="A9" s="3" t="s">
        <v>7</v>
      </c>
      <c r="B9" s="3" t="s">
        <v>8</v>
      </c>
      <c r="C9" s="3" t="s">
        <v>9</v>
      </c>
      <c r="D9" s="3" t="s">
        <v>18</v>
      </c>
      <c r="E9" s="4" t="s">
        <v>19</v>
      </c>
      <c r="F9" s="19">
        <v>1200000</v>
      </c>
      <c r="G9" s="5">
        <v>0</v>
      </c>
    </row>
    <row r="10" spans="1:7" ht="12" customHeight="1" outlineLevel="1" x14ac:dyDescent="0.25">
      <c r="A10" s="3" t="s">
        <v>7</v>
      </c>
      <c r="B10" s="3" t="s">
        <v>8</v>
      </c>
      <c r="C10" s="71"/>
      <c r="D10" s="3" t="s">
        <v>20</v>
      </c>
      <c r="E10" s="4" t="s">
        <v>21</v>
      </c>
      <c r="F10" s="19">
        <v>38000000</v>
      </c>
      <c r="G10" s="5">
        <v>0</v>
      </c>
    </row>
    <row r="11" spans="1:7" ht="12" customHeight="1" outlineLevel="1" x14ac:dyDescent="0.25">
      <c r="A11" s="3" t="s">
        <v>7</v>
      </c>
      <c r="B11" s="3" t="s">
        <v>8</v>
      </c>
      <c r="C11" s="71"/>
      <c r="D11" s="3" t="s">
        <v>22</v>
      </c>
      <c r="E11" s="4" t="s">
        <v>23</v>
      </c>
      <c r="F11" s="19">
        <v>5000</v>
      </c>
      <c r="G11" s="5">
        <v>0</v>
      </c>
    </row>
    <row r="12" spans="1:7" ht="12" customHeight="1" outlineLevel="1" x14ac:dyDescent="0.25">
      <c r="A12" s="3" t="s">
        <v>7</v>
      </c>
      <c r="B12" s="3" t="s">
        <v>8</v>
      </c>
      <c r="C12" s="3" t="s">
        <v>9</v>
      </c>
      <c r="D12" s="3" t="s">
        <v>24</v>
      </c>
      <c r="E12" s="4" t="s">
        <v>25</v>
      </c>
      <c r="F12" s="19">
        <v>1000</v>
      </c>
      <c r="G12" s="5">
        <v>0</v>
      </c>
    </row>
    <row r="13" spans="1:7" ht="12" customHeight="1" outlineLevel="1" x14ac:dyDescent="0.25">
      <c r="A13" s="3" t="s">
        <v>7</v>
      </c>
      <c r="B13" s="3" t="s">
        <v>8</v>
      </c>
      <c r="C13" s="3" t="s">
        <v>9</v>
      </c>
      <c r="D13" s="3" t="s">
        <v>26</v>
      </c>
      <c r="E13" s="4" t="s">
        <v>27</v>
      </c>
      <c r="F13" s="19">
        <v>70000</v>
      </c>
      <c r="G13" s="5">
        <v>0</v>
      </c>
    </row>
    <row r="14" spans="1:7" ht="12" customHeight="1" outlineLevel="1" x14ac:dyDescent="0.25">
      <c r="A14" s="3" t="s">
        <v>7</v>
      </c>
      <c r="B14" s="3" t="s">
        <v>8</v>
      </c>
      <c r="C14" s="71"/>
      <c r="D14" s="3" t="s">
        <v>28</v>
      </c>
      <c r="E14" s="4" t="s">
        <v>29</v>
      </c>
      <c r="F14" s="19">
        <v>450000</v>
      </c>
      <c r="G14" s="5">
        <v>0</v>
      </c>
    </row>
    <row r="15" spans="1:7" ht="12" customHeight="1" outlineLevel="1" x14ac:dyDescent="0.25">
      <c r="A15" s="3" t="s">
        <v>7</v>
      </c>
      <c r="B15" s="3" t="s">
        <v>8</v>
      </c>
      <c r="C15" s="71"/>
      <c r="D15" s="3" t="s">
        <v>30</v>
      </c>
      <c r="E15" s="4" t="s">
        <v>31</v>
      </c>
      <c r="F15" s="19">
        <v>350000</v>
      </c>
      <c r="G15" s="5">
        <v>0</v>
      </c>
    </row>
    <row r="16" spans="1:7" ht="12" customHeight="1" outlineLevel="1" x14ac:dyDescent="0.25">
      <c r="A16" s="3" t="s">
        <v>7</v>
      </c>
      <c r="B16" s="3" t="s">
        <v>8</v>
      </c>
      <c r="C16" s="3" t="s">
        <v>9</v>
      </c>
      <c r="D16" s="3" t="s">
        <v>32</v>
      </c>
      <c r="E16" s="4" t="s">
        <v>33</v>
      </c>
      <c r="F16" s="19">
        <v>2400000</v>
      </c>
      <c r="G16" s="5">
        <v>0</v>
      </c>
    </row>
    <row r="17" spans="1:7" ht="12" customHeight="1" outlineLevel="1" x14ac:dyDescent="0.25">
      <c r="A17" s="3" t="s">
        <v>7</v>
      </c>
      <c r="B17" s="3"/>
      <c r="C17" s="7"/>
      <c r="D17" s="3" t="s">
        <v>500</v>
      </c>
      <c r="E17" s="23" t="s">
        <v>502</v>
      </c>
      <c r="F17" s="19">
        <v>400000</v>
      </c>
      <c r="G17" s="5">
        <v>0</v>
      </c>
    </row>
    <row r="18" spans="1:7" ht="12" customHeight="1" outlineLevel="1" x14ac:dyDescent="0.25">
      <c r="A18" s="3" t="s">
        <v>7</v>
      </c>
      <c r="B18" s="3"/>
      <c r="C18" s="7"/>
      <c r="D18" s="3" t="s">
        <v>501</v>
      </c>
      <c r="E18" s="30" t="s">
        <v>503</v>
      </c>
      <c r="F18" s="19">
        <v>200000</v>
      </c>
      <c r="G18" s="5">
        <v>0</v>
      </c>
    </row>
    <row r="19" spans="1:7" ht="12" customHeight="1" outlineLevel="1" x14ac:dyDescent="0.25">
      <c r="A19" s="3" t="s">
        <v>7</v>
      </c>
      <c r="B19" s="3" t="s">
        <v>8</v>
      </c>
      <c r="C19" s="7"/>
      <c r="D19" s="3" t="s">
        <v>34</v>
      </c>
      <c r="E19" s="4" t="s">
        <v>35</v>
      </c>
      <c r="F19" s="19">
        <v>6500000</v>
      </c>
      <c r="G19" s="5">
        <v>0</v>
      </c>
    </row>
    <row r="20" spans="1:7" ht="12" customHeight="1" x14ac:dyDescent="0.25">
      <c r="A20" s="70" t="s">
        <v>3</v>
      </c>
      <c r="B20" s="71"/>
      <c r="C20" s="71"/>
      <c r="D20" s="71"/>
      <c r="E20" s="71"/>
      <c r="F20" s="48">
        <f>SUM(F5:F19)</f>
        <v>87976000</v>
      </c>
      <c r="G20" s="24">
        <f>SUM(G5:G19)</f>
        <v>0</v>
      </c>
    </row>
    <row r="21" spans="1:7" ht="12" customHeight="1" outlineLevel="1" x14ac:dyDescent="0.25">
      <c r="A21" s="3" t="s">
        <v>7</v>
      </c>
      <c r="B21" s="3" t="s">
        <v>36</v>
      </c>
      <c r="C21" s="3" t="s">
        <v>9</v>
      </c>
      <c r="D21" s="3" t="s">
        <v>37</v>
      </c>
      <c r="E21" s="4" t="s">
        <v>38</v>
      </c>
      <c r="F21" s="48">
        <v>25000</v>
      </c>
      <c r="G21" s="24">
        <v>0</v>
      </c>
    </row>
    <row r="22" spans="1:7" ht="12" customHeight="1" x14ac:dyDescent="0.25">
      <c r="A22" s="70" t="s">
        <v>39</v>
      </c>
      <c r="B22" s="71"/>
      <c r="C22" s="71"/>
      <c r="D22" s="71"/>
      <c r="E22" s="71"/>
      <c r="F22" s="48">
        <f>SUM(F21)</f>
        <v>25000</v>
      </c>
      <c r="G22" s="24">
        <f t="shared" ref="G22" si="0">SUM(G21)</f>
        <v>0</v>
      </c>
    </row>
    <row r="23" spans="1:7" ht="12" customHeight="1" outlineLevel="1" x14ac:dyDescent="0.25">
      <c r="A23" s="3" t="s">
        <v>7</v>
      </c>
      <c r="B23" s="3" t="s">
        <v>40</v>
      </c>
      <c r="C23" s="3" t="s">
        <v>9</v>
      </c>
      <c r="D23" s="3" t="s">
        <v>37</v>
      </c>
      <c r="E23" s="4" t="s">
        <v>38</v>
      </c>
      <c r="F23" s="48">
        <v>3000</v>
      </c>
      <c r="G23" s="24">
        <v>0</v>
      </c>
    </row>
    <row r="24" spans="1:7" ht="12" customHeight="1" x14ac:dyDescent="0.25">
      <c r="A24" s="70" t="s">
        <v>41</v>
      </c>
      <c r="B24" s="71"/>
      <c r="C24" s="71"/>
      <c r="D24" s="71"/>
      <c r="E24" s="71"/>
      <c r="F24" s="48">
        <f t="shared" ref="F24" si="1">SUM(F23)</f>
        <v>3000</v>
      </c>
      <c r="G24" s="24">
        <f t="shared" ref="G24" si="2">SUM(G23)</f>
        <v>0</v>
      </c>
    </row>
    <row r="25" spans="1:7" ht="12" customHeight="1" outlineLevel="1" x14ac:dyDescent="0.25">
      <c r="A25" s="3" t="s">
        <v>7</v>
      </c>
      <c r="B25" s="3" t="s">
        <v>42</v>
      </c>
      <c r="C25" s="3" t="s">
        <v>9</v>
      </c>
      <c r="D25" s="3" t="s">
        <v>37</v>
      </c>
      <c r="E25" s="4" t="s">
        <v>38</v>
      </c>
      <c r="F25" s="48">
        <v>5000</v>
      </c>
      <c r="G25" s="24">
        <v>0</v>
      </c>
    </row>
    <row r="26" spans="1:7" ht="12" customHeight="1" x14ac:dyDescent="0.25">
      <c r="A26" s="70" t="s">
        <v>43</v>
      </c>
      <c r="B26" s="71"/>
      <c r="C26" s="71"/>
      <c r="D26" s="71"/>
      <c r="E26" s="71"/>
      <c r="F26" s="48">
        <f t="shared" ref="F26" si="3">SUM(F25)</f>
        <v>5000</v>
      </c>
      <c r="G26" s="24">
        <f t="shared" ref="G26" si="4">SUM(G25)</f>
        <v>0</v>
      </c>
    </row>
    <row r="27" spans="1:7" ht="12" customHeight="1" outlineLevel="1" x14ac:dyDescent="0.25">
      <c r="A27" s="3" t="s">
        <v>7</v>
      </c>
      <c r="B27" s="3" t="s">
        <v>44</v>
      </c>
      <c r="C27" s="3" t="s">
        <v>9</v>
      </c>
      <c r="D27" s="3" t="s">
        <v>37</v>
      </c>
      <c r="E27" s="4" t="s">
        <v>38</v>
      </c>
      <c r="F27" s="48">
        <v>3000</v>
      </c>
      <c r="G27" s="24">
        <v>0</v>
      </c>
    </row>
    <row r="28" spans="1:7" ht="12" customHeight="1" x14ac:dyDescent="0.25">
      <c r="A28" s="70" t="s">
        <v>45</v>
      </c>
      <c r="B28" s="71"/>
      <c r="C28" s="71"/>
      <c r="D28" s="71"/>
      <c r="E28" s="71"/>
      <c r="F28" s="48">
        <f t="shared" ref="F28" si="5">SUM(F27)</f>
        <v>3000</v>
      </c>
      <c r="G28" s="24">
        <f t="shared" ref="G28" si="6">SUM(G27)</f>
        <v>0</v>
      </c>
    </row>
    <row r="29" spans="1:7" ht="12" customHeight="1" outlineLevel="1" x14ac:dyDescent="0.25">
      <c r="A29" s="3" t="s">
        <v>7</v>
      </c>
      <c r="B29" s="3" t="s">
        <v>46</v>
      </c>
      <c r="C29" s="3" t="s">
        <v>9</v>
      </c>
      <c r="D29" s="3" t="s">
        <v>37</v>
      </c>
      <c r="E29" s="4" t="s">
        <v>38</v>
      </c>
      <c r="F29" s="48">
        <v>150000</v>
      </c>
      <c r="G29" s="24">
        <v>0</v>
      </c>
    </row>
    <row r="30" spans="1:7" ht="12" customHeight="1" x14ac:dyDescent="0.25">
      <c r="A30" s="70" t="s">
        <v>47</v>
      </c>
      <c r="B30" s="71"/>
      <c r="C30" s="71"/>
      <c r="D30" s="71"/>
      <c r="E30" s="71"/>
      <c r="F30" s="48">
        <f t="shared" ref="F30" si="7">SUM(F29)</f>
        <v>150000</v>
      </c>
      <c r="G30" s="24">
        <f t="shared" ref="G30" si="8">SUM(G29)</f>
        <v>0</v>
      </c>
    </row>
    <row r="31" spans="1:7" ht="12" customHeight="1" outlineLevel="1" x14ac:dyDescent="0.25">
      <c r="A31" s="3" t="s">
        <v>7</v>
      </c>
      <c r="B31" s="3" t="s">
        <v>48</v>
      </c>
      <c r="C31" s="3" t="s">
        <v>9</v>
      </c>
      <c r="D31" s="3" t="s">
        <v>37</v>
      </c>
      <c r="E31" s="4" t="s">
        <v>38</v>
      </c>
      <c r="F31" s="48">
        <v>3000</v>
      </c>
      <c r="G31" s="24">
        <v>0</v>
      </c>
    </row>
    <row r="32" spans="1:7" ht="12" customHeight="1" x14ac:dyDescent="0.25">
      <c r="A32" s="70" t="s">
        <v>49</v>
      </c>
      <c r="B32" s="71"/>
      <c r="C32" s="71"/>
      <c r="D32" s="71"/>
      <c r="E32" s="71"/>
      <c r="F32" s="48">
        <f t="shared" ref="F32" si="9">SUM(F31)</f>
        <v>3000</v>
      </c>
      <c r="G32" s="24">
        <f t="shared" ref="G32" si="10">SUM(G31)</f>
        <v>0</v>
      </c>
    </row>
    <row r="33" spans="1:7" ht="12" customHeight="1" outlineLevel="1" x14ac:dyDescent="0.25">
      <c r="A33" s="3" t="s">
        <v>7</v>
      </c>
      <c r="B33" s="3" t="s">
        <v>50</v>
      </c>
      <c r="C33" s="3" t="s">
        <v>9</v>
      </c>
      <c r="D33" s="3" t="s">
        <v>37</v>
      </c>
      <c r="E33" s="4" t="s">
        <v>38</v>
      </c>
      <c r="F33" s="48">
        <v>1000</v>
      </c>
      <c r="G33" s="24">
        <v>0</v>
      </c>
    </row>
    <row r="34" spans="1:7" ht="12" customHeight="1" x14ac:dyDescent="0.25">
      <c r="A34" s="70" t="s">
        <v>51</v>
      </c>
      <c r="B34" s="71"/>
      <c r="C34" s="71"/>
      <c r="D34" s="71"/>
      <c r="E34" s="71"/>
      <c r="F34" s="48">
        <f t="shared" ref="F34" si="11">SUM(F33)</f>
        <v>1000</v>
      </c>
      <c r="G34" s="24">
        <f t="shared" ref="G34" si="12">SUM(G33)</f>
        <v>0</v>
      </c>
    </row>
    <row r="35" spans="1:7" ht="12" customHeight="1" outlineLevel="1" x14ac:dyDescent="0.25">
      <c r="A35" s="3" t="s">
        <v>7</v>
      </c>
      <c r="B35" s="3" t="s">
        <v>52</v>
      </c>
      <c r="C35" s="3" t="s">
        <v>9</v>
      </c>
      <c r="D35" s="3" t="s">
        <v>37</v>
      </c>
      <c r="E35" s="4" t="s">
        <v>38</v>
      </c>
      <c r="F35" s="48">
        <v>500</v>
      </c>
      <c r="G35" s="24">
        <v>0</v>
      </c>
    </row>
    <row r="36" spans="1:7" ht="12" customHeight="1" x14ac:dyDescent="0.25">
      <c r="A36" s="70" t="s">
        <v>53</v>
      </c>
      <c r="B36" s="71"/>
      <c r="C36" s="71"/>
      <c r="D36" s="71"/>
      <c r="E36" s="71"/>
      <c r="F36" s="48">
        <f t="shared" ref="F36" si="13">SUM(F35)</f>
        <v>500</v>
      </c>
      <c r="G36" s="24">
        <f t="shared" ref="G36" si="14">SUM(G35)</f>
        <v>0</v>
      </c>
    </row>
    <row r="37" spans="1:7" ht="12" customHeight="1" outlineLevel="1" x14ac:dyDescent="0.25">
      <c r="A37" s="3" t="s">
        <v>7</v>
      </c>
      <c r="B37" s="3" t="s">
        <v>54</v>
      </c>
      <c r="C37" s="3" t="s">
        <v>9</v>
      </c>
      <c r="D37" s="3" t="s">
        <v>37</v>
      </c>
      <c r="E37" s="4" t="s">
        <v>38</v>
      </c>
      <c r="F37" s="48">
        <v>100</v>
      </c>
      <c r="G37" s="24">
        <v>0</v>
      </c>
    </row>
    <row r="38" spans="1:7" ht="12" customHeight="1" x14ac:dyDescent="0.25">
      <c r="A38" s="70" t="s">
        <v>55</v>
      </c>
      <c r="B38" s="71"/>
      <c r="C38" s="71"/>
      <c r="D38" s="71"/>
      <c r="E38" s="71"/>
      <c r="F38" s="48">
        <f t="shared" ref="F38" si="15">SUM(F37)</f>
        <v>100</v>
      </c>
      <c r="G38" s="24">
        <f t="shared" ref="G38" si="16">SUM(G37)</f>
        <v>0</v>
      </c>
    </row>
    <row r="39" spans="1:7" ht="12" customHeight="1" outlineLevel="1" x14ac:dyDescent="0.25">
      <c r="A39" s="3" t="s">
        <v>7</v>
      </c>
      <c r="B39" s="3" t="s">
        <v>56</v>
      </c>
      <c r="C39" s="3" t="s">
        <v>9</v>
      </c>
      <c r="D39" s="3" t="s">
        <v>37</v>
      </c>
      <c r="E39" s="4" t="s">
        <v>38</v>
      </c>
      <c r="F39" s="48">
        <v>100</v>
      </c>
      <c r="G39" s="24">
        <v>0</v>
      </c>
    </row>
    <row r="40" spans="1:7" ht="12" customHeight="1" x14ac:dyDescent="0.25">
      <c r="A40" s="70" t="s">
        <v>57</v>
      </c>
      <c r="B40" s="71"/>
      <c r="C40" s="71"/>
      <c r="D40" s="71"/>
      <c r="E40" s="71"/>
      <c r="F40" s="48">
        <f t="shared" ref="F40" si="17">SUM(F39)</f>
        <v>100</v>
      </c>
      <c r="G40" s="24">
        <f t="shared" ref="G40" si="18">SUM(G39)</f>
        <v>0</v>
      </c>
    </row>
    <row r="41" spans="1:7" ht="12" customHeight="1" outlineLevel="1" x14ac:dyDescent="0.25">
      <c r="A41" s="3" t="s">
        <v>7</v>
      </c>
      <c r="B41" s="3" t="s">
        <v>58</v>
      </c>
      <c r="C41" s="3" t="s">
        <v>9</v>
      </c>
      <c r="D41" s="3" t="s">
        <v>37</v>
      </c>
      <c r="E41" s="4" t="s">
        <v>38</v>
      </c>
      <c r="F41" s="48">
        <v>100</v>
      </c>
      <c r="G41" s="24">
        <v>0</v>
      </c>
    </row>
    <row r="42" spans="1:7" ht="12" customHeight="1" x14ac:dyDescent="0.25">
      <c r="A42" s="70" t="s">
        <v>59</v>
      </c>
      <c r="B42" s="71"/>
      <c r="C42" s="71"/>
      <c r="D42" s="71"/>
      <c r="E42" s="71"/>
      <c r="F42" s="48">
        <f t="shared" ref="F42" si="19">SUM(F41)</f>
        <v>100</v>
      </c>
      <c r="G42" s="24">
        <f t="shared" ref="G42" si="20">SUM(G41)</f>
        <v>0</v>
      </c>
    </row>
    <row r="43" spans="1:7" ht="12" customHeight="1" outlineLevel="1" x14ac:dyDescent="0.25">
      <c r="A43" s="3" t="s">
        <v>7</v>
      </c>
      <c r="B43" s="3" t="s">
        <v>60</v>
      </c>
      <c r="C43" s="3" t="s">
        <v>9</v>
      </c>
      <c r="D43" s="3" t="s">
        <v>37</v>
      </c>
      <c r="E43" s="4" t="s">
        <v>38</v>
      </c>
      <c r="F43" s="48">
        <v>1000</v>
      </c>
      <c r="G43" s="24">
        <v>0</v>
      </c>
    </row>
    <row r="44" spans="1:7" ht="12" customHeight="1" x14ac:dyDescent="0.25">
      <c r="A44" s="70" t="s">
        <v>61</v>
      </c>
      <c r="B44" s="71"/>
      <c r="C44" s="71"/>
      <c r="D44" s="71"/>
      <c r="E44" s="71"/>
      <c r="F44" s="48">
        <f t="shared" ref="F44" si="21">SUM(F43)</f>
        <v>1000</v>
      </c>
      <c r="G44" s="24">
        <f t="shared" ref="G44" si="22">SUM(G43)</f>
        <v>0</v>
      </c>
    </row>
    <row r="45" spans="1:7" s="6" customFormat="1" ht="12" customHeight="1" x14ac:dyDescent="0.25">
      <c r="A45" s="72" t="s">
        <v>62</v>
      </c>
      <c r="B45" s="73"/>
      <c r="C45" s="73"/>
      <c r="D45" s="73"/>
      <c r="E45" s="73"/>
      <c r="F45" s="49">
        <f>SUM(F20,F22,F24,F26,F28,F30,F32,F34,F36,F38,F40,F42,F44)</f>
        <v>88167800</v>
      </c>
      <c r="G45" s="44">
        <f>SUM(G20,G22,G24,G26,G28,G30,G32,G34,G36,G38,G40,G42,G44)</f>
        <v>0</v>
      </c>
    </row>
    <row r="46" spans="1:7" ht="12" customHeight="1" outlineLevel="1" x14ac:dyDescent="0.25">
      <c r="A46" s="3" t="s">
        <v>63</v>
      </c>
      <c r="B46" s="3" t="s">
        <v>8</v>
      </c>
      <c r="C46" s="3" t="s">
        <v>9</v>
      </c>
      <c r="D46" s="3" t="s">
        <v>64</v>
      </c>
      <c r="E46" s="4" t="s">
        <v>65</v>
      </c>
      <c r="F46" s="48">
        <v>0</v>
      </c>
      <c r="G46" s="24">
        <v>0</v>
      </c>
    </row>
    <row r="47" spans="1:7" ht="12" customHeight="1" outlineLevel="1" x14ac:dyDescent="0.25">
      <c r="A47" s="3" t="s">
        <v>63</v>
      </c>
      <c r="B47" s="3" t="s">
        <v>8</v>
      </c>
      <c r="C47" s="3" t="s">
        <v>9</v>
      </c>
      <c r="D47" s="3" t="s">
        <v>66</v>
      </c>
      <c r="E47" s="4" t="s">
        <v>67</v>
      </c>
      <c r="F47" s="48">
        <v>1836006</v>
      </c>
      <c r="G47" s="24">
        <v>0</v>
      </c>
    </row>
    <row r="48" spans="1:7" ht="12" customHeight="1" x14ac:dyDescent="0.25">
      <c r="A48" s="70" t="s">
        <v>3</v>
      </c>
      <c r="B48" s="71"/>
      <c r="C48" s="71"/>
      <c r="D48" s="71"/>
      <c r="E48" s="71"/>
      <c r="F48" s="48">
        <f t="shared" ref="F48" si="23">SUM(F46:F47)</f>
        <v>1836006</v>
      </c>
      <c r="G48" s="24">
        <f t="shared" ref="G48" si="24">SUM(G46:G47)</f>
        <v>0</v>
      </c>
    </row>
    <row r="49" spans="1:7" s="6" customFormat="1" ht="12" customHeight="1" x14ac:dyDescent="0.25">
      <c r="A49" s="72" t="s">
        <v>68</v>
      </c>
      <c r="B49" s="73"/>
      <c r="C49" s="73"/>
      <c r="D49" s="73"/>
      <c r="E49" s="73"/>
      <c r="F49" s="49">
        <f t="shared" ref="F49" si="25">SUM(F48)</f>
        <v>1836006</v>
      </c>
      <c r="G49" s="44">
        <f t="shared" ref="G49" si="26">SUM(G48)</f>
        <v>0</v>
      </c>
    </row>
    <row r="50" spans="1:7" ht="12" customHeight="1" outlineLevel="1" x14ac:dyDescent="0.25">
      <c r="A50" s="3" t="s">
        <v>69</v>
      </c>
      <c r="B50" s="3" t="s">
        <v>70</v>
      </c>
      <c r="C50" s="3" t="s">
        <v>71</v>
      </c>
      <c r="D50" s="3" t="s">
        <v>72</v>
      </c>
      <c r="E50" s="4" t="s">
        <v>73</v>
      </c>
      <c r="F50" s="48">
        <v>100000</v>
      </c>
      <c r="G50" s="24">
        <v>0</v>
      </c>
    </row>
    <row r="51" spans="1:7" ht="12" customHeight="1" outlineLevel="1" x14ac:dyDescent="0.25">
      <c r="A51" s="3" t="s">
        <v>69</v>
      </c>
      <c r="B51" s="3" t="s">
        <v>70</v>
      </c>
      <c r="C51" s="3" t="s">
        <v>71</v>
      </c>
      <c r="D51" s="3" t="s">
        <v>74</v>
      </c>
      <c r="E51" s="4" t="s">
        <v>75</v>
      </c>
      <c r="F51" s="48">
        <v>3000000</v>
      </c>
      <c r="G51" s="24">
        <v>0</v>
      </c>
    </row>
    <row r="52" spans="1:7" ht="12" customHeight="1" x14ac:dyDescent="0.25">
      <c r="A52" s="70" t="s">
        <v>80</v>
      </c>
      <c r="B52" s="71"/>
      <c r="C52" s="71"/>
      <c r="D52" s="71"/>
      <c r="E52" s="71"/>
      <c r="F52" s="48">
        <f>SUM(F50:F51)</f>
        <v>3100000</v>
      </c>
      <c r="G52" s="24">
        <f>SUM(G50:G51)</f>
        <v>0</v>
      </c>
    </row>
    <row r="53" spans="1:7" ht="12" customHeight="1" outlineLevel="1" x14ac:dyDescent="0.25">
      <c r="A53" s="3" t="s">
        <v>69</v>
      </c>
      <c r="B53" s="3" t="s">
        <v>81</v>
      </c>
      <c r="C53" s="3" t="s">
        <v>82</v>
      </c>
      <c r="D53" s="3" t="s">
        <v>83</v>
      </c>
      <c r="E53" s="4" t="s">
        <v>84</v>
      </c>
      <c r="F53" s="48">
        <v>0</v>
      </c>
      <c r="G53" s="24">
        <v>235000</v>
      </c>
    </row>
    <row r="54" spans="1:7" ht="12" customHeight="1" x14ac:dyDescent="0.25">
      <c r="A54" s="70" t="s">
        <v>85</v>
      </c>
      <c r="B54" s="71"/>
      <c r="C54" s="71"/>
      <c r="D54" s="71"/>
      <c r="E54" s="71"/>
      <c r="F54" s="48">
        <f t="shared" ref="F54" si="27">SUM(F53)</f>
        <v>0</v>
      </c>
      <c r="G54" s="24">
        <f t="shared" ref="G54" si="28">SUM(G53)</f>
        <v>235000</v>
      </c>
    </row>
    <row r="55" spans="1:7" ht="12" customHeight="1" outlineLevel="1" x14ac:dyDescent="0.25">
      <c r="A55" s="3" t="s">
        <v>69</v>
      </c>
      <c r="B55" s="3" t="s">
        <v>86</v>
      </c>
      <c r="C55" s="3" t="s">
        <v>87</v>
      </c>
      <c r="D55" s="3" t="s">
        <v>83</v>
      </c>
      <c r="E55" s="4" t="s">
        <v>84</v>
      </c>
      <c r="F55" s="48">
        <v>0</v>
      </c>
      <c r="G55" s="24">
        <v>235000</v>
      </c>
    </row>
    <row r="56" spans="1:7" ht="12" customHeight="1" x14ac:dyDescent="0.25">
      <c r="A56" s="70" t="s">
        <v>88</v>
      </c>
      <c r="B56" s="71"/>
      <c r="C56" s="71"/>
      <c r="D56" s="71"/>
      <c r="E56" s="71"/>
      <c r="F56" s="48">
        <f t="shared" ref="F56" si="29">SUM(F55)</f>
        <v>0</v>
      </c>
      <c r="G56" s="24">
        <f t="shared" ref="G56" si="30">SUM(G55)</f>
        <v>235000</v>
      </c>
    </row>
    <row r="57" spans="1:7" ht="12" customHeight="1" outlineLevel="1" x14ac:dyDescent="0.25">
      <c r="A57" s="3" t="s">
        <v>69</v>
      </c>
      <c r="B57" s="3" t="s">
        <v>89</v>
      </c>
      <c r="C57" s="3" t="s">
        <v>90</v>
      </c>
      <c r="D57" s="3" t="s">
        <v>91</v>
      </c>
      <c r="E57" s="4" t="s">
        <v>92</v>
      </c>
      <c r="F57" s="48">
        <v>5000</v>
      </c>
      <c r="G57" s="24">
        <v>0</v>
      </c>
    </row>
    <row r="58" spans="1:7" ht="12" customHeight="1" outlineLevel="1" x14ac:dyDescent="0.25">
      <c r="A58" s="3" t="s">
        <v>69</v>
      </c>
      <c r="B58" s="3" t="s">
        <v>89</v>
      </c>
      <c r="C58" s="3" t="s">
        <v>90</v>
      </c>
      <c r="D58" s="3" t="s">
        <v>93</v>
      </c>
      <c r="E58" s="4" t="s">
        <v>94</v>
      </c>
      <c r="F58" s="48">
        <v>0</v>
      </c>
      <c r="G58" s="24">
        <v>95000</v>
      </c>
    </row>
    <row r="59" spans="1:7" ht="12" customHeight="1" outlineLevel="1" x14ac:dyDescent="0.25">
      <c r="A59" s="3" t="s">
        <v>69</v>
      </c>
      <c r="B59" s="3" t="s">
        <v>89</v>
      </c>
      <c r="C59" s="3" t="s">
        <v>90</v>
      </c>
      <c r="D59" s="3" t="s">
        <v>83</v>
      </c>
      <c r="E59" s="4" t="s">
        <v>84</v>
      </c>
      <c r="F59" s="48">
        <v>0</v>
      </c>
      <c r="G59" s="24">
        <v>65000</v>
      </c>
    </row>
    <row r="60" spans="1:7" ht="12" customHeight="1" x14ac:dyDescent="0.25">
      <c r="A60" s="70" t="s">
        <v>95</v>
      </c>
      <c r="B60" s="71"/>
      <c r="C60" s="71"/>
      <c r="D60" s="71"/>
      <c r="E60" s="71"/>
      <c r="F60" s="48">
        <f>SUM(F57:F59)</f>
        <v>5000</v>
      </c>
      <c r="G60" s="24">
        <f>SUM(G57:G59)</f>
        <v>160000</v>
      </c>
    </row>
    <row r="61" spans="1:7" ht="12" customHeight="1" outlineLevel="1" x14ac:dyDescent="0.25">
      <c r="A61" s="3" t="s">
        <v>69</v>
      </c>
      <c r="B61" s="3" t="s">
        <v>96</v>
      </c>
      <c r="C61" s="3" t="s">
        <v>97</v>
      </c>
      <c r="D61" s="3" t="s">
        <v>83</v>
      </c>
      <c r="E61" s="4" t="s">
        <v>84</v>
      </c>
      <c r="F61" s="48">
        <v>0</v>
      </c>
      <c r="G61" s="24">
        <v>275000</v>
      </c>
    </row>
    <row r="62" spans="1:7" ht="12" customHeight="1" x14ac:dyDescent="0.25">
      <c r="A62" s="70" t="s">
        <v>98</v>
      </c>
      <c r="B62" s="71"/>
      <c r="C62" s="71"/>
      <c r="D62" s="71"/>
      <c r="E62" s="71"/>
      <c r="F62" s="48">
        <f t="shared" ref="F62" si="31">SUM(F61)</f>
        <v>0</v>
      </c>
      <c r="G62" s="24">
        <f t="shared" ref="G62" si="32">SUM(G61)</f>
        <v>275000</v>
      </c>
    </row>
    <row r="63" spans="1:7" ht="12" customHeight="1" outlineLevel="1" x14ac:dyDescent="0.25">
      <c r="A63" s="3" t="s">
        <v>69</v>
      </c>
      <c r="B63" s="3" t="s">
        <v>99</v>
      </c>
      <c r="C63" s="3" t="s">
        <v>100</v>
      </c>
      <c r="D63" s="3" t="s">
        <v>101</v>
      </c>
      <c r="E63" s="4" t="s">
        <v>102</v>
      </c>
      <c r="F63" s="50">
        <v>0</v>
      </c>
      <c r="G63" s="45">
        <v>1960000</v>
      </c>
    </row>
    <row r="64" spans="1:7" ht="12" customHeight="1" x14ac:dyDescent="0.25">
      <c r="A64" s="70" t="s">
        <v>103</v>
      </c>
      <c r="B64" s="71"/>
      <c r="C64" s="71"/>
      <c r="D64" s="71"/>
      <c r="E64" s="71"/>
      <c r="F64" s="48">
        <f>SUM(F63:F63)</f>
        <v>0</v>
      </c>
      <c r="G64" s="24">
        <f>SUM(G63:G63)</f>
        <v>1960000</v>
      </c>
    </row>
    <row r="65" spans="1:7" ht="12" customHeight="1" outlineLevel="1" x14ac:dyDescent="0.25">
      <c r="A65" s="3" t="s">
        <v>69</v>
      </c>
      <c r="B65" s="3" t="s">
        <v>104</v>
      </c>
      <c r="C65" s="3" t="s">
        <v>9</v>
      </c>
      <c r="D65" s="3" t="s">
        <v>105</v>
      </c>
      <c r="E65" s="4" t="s">
        <v>106</v>
      </c>
      <c r="F65" s="48">
        <v>0</v>
      </c>
      <c r="G65" s="24">
        <v>0</v>
      </c>
    </row>
    <row r="66" spans="1:7" ht="12" customHeight="1" outlineLevel="1" x14ac:dyDescent="0.25">
      <c r="A66" s="3" t="s">
        <v>69</v>
      </c>
      <c r="B66" s="3" t="s">
        <v>104</v>
      </c>
      <c r="C66" s="3" t="s">
        <v>9</v>
      </c>
      <c r="D66" s="3" t="s">
        <v>107</v>
      </c>
      <c r="E66" s="4" t="s">
        <v>108</v>
      </c>
      <c r="F66" s="48">
        <v>0</v>
      </c>
      <c r="G66" s="24">
        <v>0</v>
      </c>
    </row>
    <row r="67" spans="1:7" ht="12" customHeight="1" outlineLevel="1" x14ac:dyDescent="0.25">
      <c r="A67" s="3" t="s">
        <v>69</v>
      </c>
      <c r="B67" s="3" t="s">
        <v>490</v>
      </c>
      <c r="C67" s="3" t="s">
        <v>109</v>
      </c>
      <c r="D67" s="3" t="s">
        <v>485</v>
      </c>
      <c r="E67" s="4" t="s">
        <v>486</v>
      </c>
      <c r="F67" s="48">
        <v>0</v>
      </c>
      <c r="G67" s="24">
        <v>5000</v>
      </c>
    </row>
    <row r="68" spans="1:7" ht="12" customHeight="1" outlineLevel="1" x14ac:dyDescent="0.25">
      <c r="A68" s="3" t="s">
        <v>69</v>
      </c>
      <c r="B68" s="3" t="s">
        <v>104</v>
      </c>
      <c r="C68" s="3" t="s">
        <v>109</v>
      </c>
      <c r="D68" s="3" t="s">
        <v>110</v>
      </c>
      <c r="E68" s="4" t="s">
        <v>111</v>
      </c>
      <c r="F68" s="48">
        <v>0</v>
      </c>
      <c r="G68" s="24">
        <v>1000000</v>
      </c>
    </row>
    <row r="69" spans="1:7" ht="12" customHeight="1" outlineLevel="1" x14ac:dyDescent="0.25">
      <c r="A69" s="3" t="s">
        <v>69</v>
      </c>
      <c r="B69" s="3" t="s">
        <v>104</v>
      </c>
      <c r="C69" s="3" t="s">
        <v>109</v>
      </c>
      <c r="D69" s="3" t="s">
        <v>112</v>
      </c>
      <c r="E69" s="4" t="s">
        <v>113</v>
      </c>
      <c r="F69" s="48">
        <v>0</v>
      </c>
      <c r="G69" s="24">
        <v>30000</v>
      </c>
    </row>
    <row r="70" spans="1:7" ht="12" customHeight="1" outlineLevel="1" x14ac:dyDescent="0.25">
      <c r="A70" s="3" t="s">
        <v>69</v>
      </c>
      <c r="B70" s="3" t="s">
        <v>490</v>
      </c>
      <c r="C70" s="3" t="s">
        <v>109</v>
      </c>
      <c r="D70" s="3" t="s">
        <v>297</v>
      </c>
      <c r="E70" s="4" t="s">
        <v>491</v>
      </c>
      <c r="F70" s="48">
        <v>0</v>
      </c>
      <c r="G70" s="24">
        <v>2000</v>
      </c>
    </row>
    <row r="71" spans="1:7" ht="12" customHeight="1" outlineLevel="1" x14ac:dyDescent="0.25">
      <c r="A71" s="3" t="s">
        <v>69</v>
      </c>
      <c r="B71" s="3" t="s">
        <v>104</v>
      </c>
      <c r="C71" s="3" t="s">
        <v>109</v>
      </c>
      <c r="D71" s="3" t="s">
        <v>114</v>
      </c>
      <c r="E71" s="4" t="s">
        <v>115</v>
      </c>
      <c r="F71" s="48">
        <v>0</v>
      </c>
      <c r="G71" s="24">
        <v>140000</v>
      </c>
    </row>
    <row r="72" spans="1:7" ht="12" customHeight="1" outlineLevel="1" x14ac:dyDescent="0.25">
      <c r="A72" s="3" t="s">
        <v>69</v>
      </c>
      <c r="B72" s="3" t="s">
        <v>104</v>
      </c>
      <c r="C72" s="3" t="s">
        <v>109</v>
      </c>
      <c r="D72" s="3" t="s">
        <v>116</v>
      </c>
      <c r="E72" s="4" t="s">
        <v>117</v>
      </c>
      <c r="F72" s="48">
        <v>0</v>
      </c>
      <c r="G72" s="24">
        <v>1000</v>
      </c>
    </row>
    <row r="73" spans="1:7" ht="12" customHeight="1" outlineLevel="1" x14ac:dyDescent="0.25">
      <c r="A73" s="3" t="s">
        <v>69</v>
      </c>
      <c r="B73" s="3" t="s">
        <v>104</v>
      </c>
      <c r="C73" s="3" t="s">
        <v>109</v>
      </c>
      <c r="D73" s="3" t="s">
        <v>118</v>
      </c>
      <c r="E73" s="4" t="s">
        <v>119</v>
      </c>
      <c r="F73" s="48">
        <v>0</v>
      </c>
      <c r="G73" s="24">
        <v>10000</v>
      </c>
    </row>
    <row r="74" spans="1:7" ht="12" customHeight="1" outlineLevel="1" x14ac:dyDescent="0.25">
      <c r="A74" s="3" t="s">
        <v>69</v>
      </c>
      <c r="B74" s="3" t="s">
        <v>104</v>
      </c>
      <c r="C74" s="3" t="s">
        <v>109</v>
      </c>
      <c r="D74" s="3" t="s">
        <v>120</v>
      </c>
      <c r="E74" s="4" t="s">
        <v>121</v>
      </c>
      <c r="F74" s="48">
        <v>0</v>
      </c>
      <c r="G74" s="24">
        <v>35000</v>
      </c>
    </row>
    <row r="75" spans="1:7" ht="12" customHeight="1" outlineLevel="1" x14ac:dyDescent="0.25">
      <c r="A75" s="3" t="s">
        <v>69</v>
      </c>
      <c r="B75" s="3" t="s">
        <v>104</v>
      </c>
      <c r="C75" s="3" t="s">
        <v>109</v>
      </c>
      <c r="D75" s="3" t="s">
        <v>125</v>
      </c>
      <c r="E75" s="4" t="s">
        <v>126</v>
      </c>
      <c r="F75" s="48">
        <v>0</v>
      </c>
      <c r="G75" s="24">
        <v>30000</v>
      </c>
    </row>
    <row r="76" spans="1:7" ht="12" customHeight="1" outlineLevel="1" x14ac:dyDescent="0.25">
      <c r="A76" s="3" t="s">
        <v>69</v>
      </c>
      <c r="B76" s="3" t="s">
        <v>104</v>
      </c>
      <c r="C76" s="3" t="s">
        <v>109</v>
      </c>
      <c r="D76" s="3" t="s">
        <v>131</v>
      </c>
      <c r="E76" s="4" t="s">
        <v>132</v>
      </c>
      <c r="F76" s="48">
        <v>0</v>
      </c>
      <c r="G76" s="24">
        <v>85000</v>
      </c>
    </row>
    <row r="77" spans="1:7" ht="12" customHeight="1" outlineLevel="1" x14ac:dyDescent="0.25">
      <c r="A77" s="3" t="s">
        <v>69</v>
      </c>
      <c r="B77" s="3" t="s">
        <v>104</v>
      </c>
      <c r="C77" s="3" t="s">
        <v>109</v>
      </c>
      <c r="D77" s="3" t="s">
        <v>133</v>
      </c>
      <c r="E77" s="4" t="s">
        <v>134</v>
      </c>
      <c r="F77" s="48">
        <v>0</v>
      </c>
      <c r="G77" s="24">
        <v>1000</v>
      </c>
    </row>
    <row r="78" spans="1:7" ht="12" customHeight="1" outlineLevel="1" x14ac:dyDescent="0.25">
      <c r="A78" s="3" t="s">
        <v>69</v>
      </c>
      <c r="B78" s="3" t="s">
        <v>104</v>
      </c>
      <c r="C78" s="3" t="s">
        <v>109</v>
      </c>
      <c r="D78" s="3" t="s">
        <v>135</v>
      </c>
      <c r="E78" s="4" t="s">
        <v>136</v>
      </c>
      <c r="F78" s="48">
        <v>0</v>
      </c>
      <c r="G78" s="24">
        <v>3000</v>
      </c>
    </row>
    <row r="79" spans="1:7" ht="12" customHeight="1" outlineLevel="1" x14ac:dyDescent="0.25">
      <c r="A79" s="3" t="s">
        <v>69</v>
      </c>
      <c r="B79" s="3" t="s">
        <v>104</v>
      </c>
      <c r="C79" s="3" t="s">
        <v>109</v>
      </c>
      <c r="D79" s="3" t="s">
        <v>93</v>
      </c>
      <c r="E79" s="4" t="s">
        <v>94</v>
      </c>
      <c r="F79" s="48">
        <v>0</v>
      </c>
      <c r="G79" s="24">
        <v>27000</v>
      </c>
    </row>
    <row r="80" spans="1:7" ht="12" customHeight="1" outlineLevel="1" x14ac:dyDescent="0.25">
      <c r="A80" s="3" t="s">
        <v>69</v>
      </c>
      <c r="B80" s="3" t="s">
        <v>104</v>
      </c>
      <c r="C80" s="3" t="s">
        <v>109</v>
      </c>
      <c r="D80" s="3" t="s">
        <v>76</v>
      </c>
      <c r="E80" s="4" t="s">
        <v>77</v>
      </c>
      <c r="F80" s="48">
        <v>0</v>
      </c>
      <c r="G80" s="24">
        <v>70000</v>
      </c>
    </row>
    <row r="81" spans="1:7" ht="12" customHeight="1" x14ac:dyDescent="0.25">
      <c r="A81" s="70" t="s">
        <v>137</v>
      </c>
      <c r="B81" s="71"/>
      <c r="C81" s="71"/>
      <c r="D81" s="71"/>
      <c r="E81" s="71"/>
      <c r="F81" s="48">
        <f>SUM(F65:F80)</f>
        <v>0</v>
      </c>
      <c r="G81" s="24">
        <f>SUM(G65:G80)</f>
        <v>1439000</v>
      </c>
    </row>
    <row r="82" spans="1:7" s="6" customFormat="1" ht="12" customHeight="1" x14ac:dyDescent="0.25">
      <c r="A82" s="72" t="s">
        <v>138</v>
      </c>
      <c r="B82" s="73"/>
      <c r="C82" s="73"/>
      <c r="D82" s="73"/>
      <c r="E82" s="73"/>
      <c r="F82" s="49">
        <f>SUM(F52,F54,F56,F60,F62,F64,F81)</f>
        <v>3105000</v>
      </c>
      <c r="G82" s="44">
        <f>SUM(G52,G54,G56,G60,G62,G64,G81)</f>
        <v>4304000</v>
      </c>
    </row>
    <row r="83" spans="1:7" ht="12" customHeight="1" outlineLevel="1" x14ac:dyDescent="0.25">
      <c r="A83" s="3" t="s">
        <v>139</v>
      </c>
      <c r="B83" s="3" t="s">
        <v>140</v>
      </c>
      <c r="C83" s="3" t="s">
        <v>141</v>
      </c>
      <c r="D83" s="3" t="s">
        <v>76</v>
      </c>
      <c r="E83" s="4" t="s">
        <v>77</v>
      </c>
      <c r="F83" s="48">
        <v>0</v>
      </c>
      <c r="G83" s="24">
        <v>40000</v>
      </c>
    </row>
    <row r="84" spans="1:7" ht="12" customHeight="1" x14ac:dyDescent="0.25">
      <c r="A84" s="70" t="s">
        <v>142</v>
      </c>
      <c r="B84" s="71"/>
      <c r="C84" s="71"/>
      <c r="D84" s="71"/>
      <c r="E84" s="71"/>
      <c r="F84" s="48">
        <f>SUM(F83:F83)</f>
        <v>0</v>
      </c>
      <c r="G84" s="24">
        <f>SUM(G83:G83)</f>
        <v>40000</v>
      </c>
    </row>
    <row r="85" spans="1:7" ht="12" customHeight="1" outlineLevel="1" x14ac:dyDescent="0.25">
      <c r="A85" s="3" t="s">
        <v>139</v>
      </c>
      <c r="B85" s="3" t="s">
        <v>143</v>
      </c>
      <c r="C85" s="3" t="s">
        <v>144</v>
      </c>
      <c r="D85" s="3" t="s">
        <v>120</v>
      </c>
      <c r="E85" s="4" t="s">
        <v>121</v>
      </c>
      <c r="F85" s="48">
        <v>0</v>
      </c>
      <c r="G85" s="24">
        <v>12000</v>
      </c>
    </row>
    <row r="86" spans="1:7" ht="12" customHeight="1" outlineLevel="1" x14ac:dyDescent="0.25">
      <c r="A86" s="3" t="s">
        <v>139</v>
      </c>
      <c r="B86" s="3" t="s">
        <v>143</v>
      </c>
      <c r="C86" s="3" t="s">
        <v>144</v>
      </c>
      <c r="D86" s="3" t="s">
        <v>93</v>
      </c>
      <c r="E86" s="4" t="s">
        <v>94</v>
      </c>
      <c r="F86" s="48">
        <v>0</v>
      </c>
      <c r="G86" s="24">
        <v>1000</v>
      </c>
    </row>
    <row r="87" spans="1:7" ht="12" customHeight="1" outlineLevel="1" x14ac:dyDescent="0.25">
      <c r="A87" s="3" t="s">
        <v>139</v>
      </c>
      <c r="B87" s="3" t="s">
        <v>143</v>
      </c>
      <c r="C87" s="3" t="s">
        <v>144</v>
      </c>
      <c r="D87" s="3" t="s">
        <v>145</v>
      </c>
      <c r="E87" s="4" t="s">
        <v>146</v>
      </c>
      <c r="F87" s="48">
        <v>0</v>
      </c>
      <c r="G87" s="24">
        <v>20000</v>
      </c>
    </row>
    <row r="88" spans="1:7" ht="12" customHeight="1" outlineLevel="1" x14ac:dyDescent="0.25">
      <c r="A88" s="3" t="s">
        <v>139</v>
      </c>
      <c r="B88" s="3" t="s">
        <v>143</v>
      </c>
      <c r="C88" s="3" t="s">
        <v>144</v>
      </c>
      <c r="D88" s="3" t="s">
        <v>147</v>
      </c>
      <c r="E88" s="4" t="s">
        <v>148</v>
      </c>
      <c r="F88" s="48">
        <v>0</v>
      </c>
      <c r="G88" s="24">
        <v>35000</v>
      </c>
    </row>
    <row r="89" spans="1:7" ht="12" customHeight="1" x14ac:dyDescent="0.25">
      <c r="A89" s="70" t="s">
        <v>149</v>
      </c>
      <c r="B89" s="71"/>
      <c r="C89" s="71"/>
      <c r="D89" s="71"/>
      <c r="E89" s="71"/>
      <c r="F89" s="48">
        <f t="shared" ref="F89" si="33">SUM(F85:F88)</f>
        <v>0</v>
      </c>
      <c r="G89" s="24">
        <f t="shared" ref="G89" si="34">SUM(G85:G88)</f>
        <v>68000</v>
      </c>
    </row>
    <row r="90" spans="1:7" s="6" customFormat="1" ht="12" customHeight="1" x14ac:dyDescent="0.25">
      <c r="A90" s="72" t="s">
        <v>150</v>
      </c>
      <c r="B90" s="73"/>
      <c r="C90" s="73"/>
      <c r="D90" s="73"/>
      <c r="E90" s="73"/>
      <c r="F90" s="49">
        <f t="shared" ref="F90" si="35">SUM(F84,F89)</f>
        <v>0</v>
      </c>
      <c r="G90" s="44">
        <f t="shared" ref="G90" si="36">SUM(G84,G89)</f>
        <v>108000</v>
      </c>
    </row>
    <row r="91" spans="1:7" ht="12" customHeight="1" outlineLevel="1" x14ac:dyDescent="0.25">
      <c r="A91" s="3" t="s">
        <v>151</v>
      </c>
      <c r="B91" s="3" t="s">
        <v>152</v>
      </c>
      <c r="C91" s="3" t="s">
        <v>153</v>
      </c>
      <c r="D91" s="3" t="s">
        <v>154</v>
      </c>
      <c r="E91" s="4" t="s">
        <v>155</v>
      </c>
      <c r="F91" s="48">
        <v>500</v>
      </c>
      <c r="G91" s="24">
        <v>0</v>
      </c>
    </row>
    <row r="92" spans="1:7" ht="12" customHeight="1" outlineLevel="1" x14ac:dyDescent="0.25">
      <c r="A92" s="3" t="s">
        <v>151</v>
      </c>
      <c r="B92" s="3" t="s">
        <v>152</v>
      </c>
      <c r="C92" s="3" t="s">
        <v>153</v>
      </c>
      <c r="D92" s="3" t="s">
        <v>156</v>
      </c>
      <c r="E92" s="4" t="s">
        <v>157</v>
      </c>
      <c r="F92" s="48">
        <v>110000</v>
      </c>
      <c r="G92" s="24">
        <v>0</v>
      </c>
    </row>
    <row r="93" spans="1:7" ht="12" customHeight="1" outlineLevel="1" x14ac:dyDescent="0.25">
      <c r="A93" s="3" t="s">
        <v>151</v>
      </c>
      <c r="B93" s="3" t="s">
        <v>152</v>
      </c>
      <c r="C93" s="3" t="s">
        <v>153</v>
      </c>
      <c r="D93" s="3" t="s">
        <v>118</v>
      </c>
      <c r="E93" s="4" t="s">
        <v>119</v>
      </c>
      <c r="F93" s="48">
        <v>0</v>
      </c>
      <c r="G93" s="24">
        <v>5000</v>
      </c>
    </row>
    <row r="94" spans="1:7" ht="12" customHeight="1" outlineLevel="1" x14ac:dyDescent="0.25">
      <c r="A94" s="3" t="s">
        <v>151</v>
      </c>
      <c r="B94" s="3" t="s">
        <v>152</v>
      </c>
      <c r="C94" s="3" t="s">
        <v>153</v>
      </c>
      <c r="D94" s="3" t="s">
        <v>164</v>
      </c>
      <c r="E94" s="4" t="s">
        <v>165</v>
      </c>
      <c r="F94" s="48">
        <v>0</v>
      </c>
      <c r="G94" s="24">
        <v>100000</v>
      </c>
    </row>
    <row r="95" spans="1:7" ht="12" customHeight="1" outlineLevel="1" x14ac:dyDescent="0.25">
      <c r="A95" s="3" t="s">
        <v>151</v>
      </c>
      <c r="B95" s="3" t="s">
        <v>152</v>
      </c>
      <c r="C95" s="3" t="s">
        <v>153</v>
      </c>
      <c r="D95" s="3" t="s">
        <v>120</v>
      </c>
      <c r="E95" s="4" t="s">
        <v>121</v>
      </c>
      <c r="F95" s="48">
        <v>0</v>
      </c>
      <c r="G95" s="24">
        <v>15000</v>
      </c>
    </row>
    <row r="96" spans="1:7" ht="12" customHeight="1" outlineLevel="1" x14ac:dyDescent="0.25">
      <c r="A96" s="3" t="s">
        <v>151</v>
      </c>
      <c r="B96" s="3" t="s">
        <v>152</v>
      </c>
      <c r="C96" s="3" t="s">
        <v>153</v>
      </c>
      <c r="D96" s="3" t="s">
        <v>93</v>
      </c>
      <c r="E96" s="4" t="s">
        <v>94</v>
      </c>
      <c r="F96" s="48">
        <v>0</v>
      </c>
      <c r="G96" s="24">
        <v>15000</v>
      </c>
    </row>
    <row r="97" spans="1:7" ht="12" customHeight="1" outlineLevel="1" x14ac:dyDescent="0.25">
      <c r="A97" s="3" t="s">
        <v>151</v>
      </c>
      <c r="B97" s="3" t="s">
        <v>152</v>
      </c>
      <c r="C97" s="3" t="s">
        <v>153</v>
      </c>
      <c r="D97" s="3" t="s">
        <v>76</v>
      </c>
      <c r="E97" s="4" t="s">
        <v>77</v>
      </c>
      <c r="F97" s="48">
        <v>0</v>
      </c>
      <c r="G97" s="24">
        <v>5000</v>
      </c>
    </row>
    <row r="98" spans="1:7" ht="12" customHeight="1" outlineLevel="1" x14ac:dyDescent="0.25">
      <c r="A98" s="3" t="s">
        <v>151</v>
      </c>
      <c r="B98" s="3" t="s">
        <v>152</v>
      </c>
      <c r="C98" s="3" t="s">
        <v>153</v>
      </c>
      <c r="D98" s="3" t="s">
        <v>170</v>
      </c>
      <c r="E98" s="4" t="s">
        <v>171</v>
      </c>
      <c r="F98" s="48">
        <v>0</v>
      </c>
      <c r="G98" s="24">
        <v>3000</v>
      </c>
    </row>
    <row r="99" spans="1:7" ht="12" customHeight="1" x14ac:dyDescent="0.25">
      <c r="A99" s="70" t="s">
        <v>172</v>
      </c>
      <c r="B99" s="71"/>
      <c r="C99" s="71"/>
      <c r="D99" s="71"/>
      <c r="E99" s="71"/>
      <c r="F99" s="48">
        <f>SUM(F91:F98)</f>
        <v>110500</v>
      </c>
      <c r="G99" s="24">
        <f>SUM(G91:G98)</f>
        <v>143000</v>
      </c>
    </row>
    <row r="100" spans="1:7" ht="12" customHeight="1" outlineLevel="1" x14ac:dyDescent="0.25">
      <c r="A100" s="3" t="s">
        <v>151</v>
      </c>
      <c r="B100" s="3" t="s">
        <v>173</v>
      </c>
      <c r="C100" s="3" t="s">
        <v>9</v>
      </c>
      <c r="D100" s="3" t="s">
        <v>107</v>
      </c>
      <c r="E100" s="4" t="s">
        <v>108</v>
      </c>
      <c r="F100" s="48">
        <v>80000</v>
      </c>
      <c r="G100" s="24">
        <v>0</v>
      </c>
    </row>
    <row r="101" spans="1:7" ht="12" customHeight="1" outlineLevel="1" x14ac:dyDescent="0.25">
      <c r="A101" s="3" t="s">
        <v>151</v>
      </c>
      <c r="B101" s="3" t="s">
        <v>173</v>
      </c>
      <c r="C101" s="3" t="s">
        <v>153</v>
      </c>
      <c r="D101" s="3" t="s">
        <v>93</v>
      </c>
      <c r="E101" s="4" t="s">
        <v>94</v>
      </c>
      <c r="F101" s="48">
        <v>0</v>
      </c>
      <c r="G101" s="24">
        <v>110000</v>
      </c>
    </row>
    <row r="102" spans="1:7" ht="12" customHeight="1" x14ac:dyDescent="0.25">
      <c r="A102" s="70" t="s">
        <v>174</v>
      </c>
      <c r="B102" s="71"/>
      <c r="C102" s="71"/>
      <c r="D102" s="71"/>
      <c r="E102" s="71"/>
      <c r="F102" s="48">
        <f>SUM(F100:F101)</f>
        <v>80000</v>
      </c>
      <c r="G102" s="24">
        <f>SUM(G100:G101)</f>
        <v>110000</v>
      </c>
    </row>
    <row r="103" spans="1:7" ht="12" customHeight="1" outlineLevel="1" x14ac:dyDescent="0.25">
      <c r="A103" s="3" t="s">
        <v>151</v>
      </c>
      <c r="B103" s="3" t="s">
        <v>175</v>
      </c>
      <c r="C103" s="3" t="s">
        <v>90</v>
      </c>
      <c r="D103" s="3" t="s">
        <v>118</v>
      </c>
      <c r="E103" s="4" t="s">
        <v>119</v>
      </c>
      <c r="F103" s="48">
        <v>0</v>
      </c>
      <c r="G103" s="24">
        <v>10000</v>
      </c>
    </row>
    <row r="104" spans="1:7" ht="12" customHeight="1" outlineLevel="1" x14ac:dyDescent="0.25">
      <c r="A104" s="3" t="s">
        <v>151</v>
      </c>
      <c r="B104" s="3" t="s">
        <v>175</v>
      </c>
      <c r="C104" s="3" t="s">
        <v>90</v>
      </c>
      <c r="D104" s="3" t="s">
        <v>120</v>
      </c>
      <c r="E104" s="4" t="s">
        <v>121</v>
      </c>
      <c r="F104" s="48">
        <v>0</v>
      </c>
      <c r="G104" s="24">
        <v>170000</v>
      </c>
    </row>
    <row r="105" spans="1:7" ht="12" customHeight="1" outlineLevel="1" x14ac:dyDescent="0.25">
      <c r="A105" s="3" t="s">
        <v>151</v>
      </c>
      <c r="B105" s="3" t="s">
        <v>175</v>
      </c>
      <c r="C105" s="3" t="s">
        <v>90</v>
      </c>
      <c r="D105" s="3" t="s">
        <v>93</v>
      </c>
      <c r="E105" s="4" t="s">
        <v>94</v>
      </c>
      <c r="F105" s="48">
        <v>0</v>
      </c>
      <c r="G105" s="24">
        <v>270000</v>
      </c>
    </row>
    <row r="106" spans="1:7" ht="12" customHeight="1" outlineLevel="1" x14ac:dyDescent="0.25">
      <c r="A106" s="3" t="s">
        <v>151</v>
      </c>
      <c r="B106" s="3" t="s">
        <v>175</v>
      </c>
      <c r="C106" s="3" t="s">
        <v>90</v>
      </c>
      <c r="D106" s="3" t="s">
        <v>76</v>
      </c>
      <c r="E106" s="4" t="s">
        <v>77</v>
      </c>
      <c r="F106" s="48">
        <v>0</v>
      </c>
      <c r="G106" s="24">
        <v>4000</v>
      </c>
    </row>
    <row r="107" spans="1:7" ht="12" customHeight="1" x14ac:dyDescent="0.25">
      <c r="A107" s="70" t="s">
        <v>176</v>
      </c>
      <c r="B107" s="71"/>
      <c r="C107" s="71"/>
      <c r="D107" s="71"/>
      <c r="E107" s="71"/>
      <c r="F107" s="48">
        <f>SUM(F103:F106)</f>
        <v>0</v>
      </c>
      <c r="G107" s="24">
        <f>SUM(G103:G106)</f>
        <v>454000</v>
      </c>
    </row>
    <row r="108" spans="1:7" ht="12" customHeight="1" outlineLevel="1" x14ac:dyDescent="0.25">
      <c r="A108" s="3" t="s">
        <v>151</v>
      </c>
      <c r="B108" s="3" t="s">
        <v>177</v>
      </c>
      <c r="C108" s="3" t="s">
        <v>178</v>
      </c>
      <c r="D108" s="3" t="s">
        <v>154</v>
      </c>
      <c r="E108" s="4" t="s">
        <v>155</v>
      </c>
      <c r="F108" s="48">
        <v>35000</v>
      </c>
      <c r="G108" s="24">
        <v>0</v>
      </c>
    </row>
    <row r="109" spans="1:7" ht="12" customHeight="1" outlineLevel="1" x14ac:dyDescent="0.25">
      <c r="A109" s="3" t="s">
        <v>151</v>
      </c>
      <c r="B109" s="3" t="s">
        <v>177</v>
      </c>
      <c r="C109" s="3" t="s">
        <v>178</v>
      </c>
      <c r="D109" s="3" t="s">
        <v>93</v>
      </c>
      <c r="E109" s="4" t="s">
        <v>94</v>
      </c>
      <c r="F109" s="48">
        <v>0</v>
      </c>
      <c r="G109" s="24">
        <v>350000</v>
      </c>
    </row>
    <row r="110" spans="1:7" ht="12" customHeight="1" x14ac:dyDescent="0.25">
      <c r="A110" s="70" t="s">
        <v>180</v>
      </c>
      <c r="B110" s="71"/>
      <c r="C110" s="71"/>
      <c r="D110" s="71"/>
      <c r="E110" s="71"/>
      <c r="F110" s="48">
        <f>SUM(F108:F109)</f>
        <v>35000</v>
      </c>
      <c r="G110" s="24">
        <f>SUM(G108:G109)</f>
        <v>350000</v>
      </c>
    </row>
    <row r="111" spans="1:7" ht="12" customHeight="1" outlineLevel="1" x14ac:dyDescent="0.25">
      <c r="A111" s="3" t="s">
        <v>151</v>
      </c>
      <c r="B111" s="3" t="s">
        <v>181</v>
      </c>
      <c r="C111" s="3" t="s">
        <v>182</v>
      </c>
      <c r="D111" s="3" t="s">
        <v>154</v>
      </c>
      <c r="E111" s="4" t="s">
        <v>155</v>
      </c>
      <c r="F111" s="48">
        <v>120000</v>
      </c>
      <c r="G111" s="24">
        <v>0</v>
      </c>
    </row>
    <row r="112" spans="1:7" ht="12" customHeight="1" outlineLevel="1" x14ac:dyDescent="0.25">
      <c r="A112" s="3" t="s">
        <v>151</v>
      </c>
      <c r="B112" s="3" t="s">
        <v>181</v>
      </c>
      <c r="C112" s="3" t="s">
        <v>182</v>
      </c>
      <c r="D112" s="3" t="s">
        <v>183</v>
      </c>
      <c r="E112" s="4" t="s">
        <v>184</v>
      </c>
      <c r="F112" s="48">
        <v>0</v>
      </c>
      <c r="G112" s="24">
        <v>4000</v>
      </c>
    </row>
    <row r="113" spans="1:7" ht="12" customHeight="1" outlineLevel="1" x14ac:dyDescent="0.25">
      <c r="A113" s="3" t="s">
        <v>151</v>
      </c>
      <c r="B113" s="3" t="s">
        <v>181</v>
      </c>
      <c r="C113" s="3" t="s">
        <v>182</v>
      </c>
      <c r="D113" s="3" t="s">
        <v>118</v>
      </c>
      <c r="E113" s="4" t="s">
        <v>119</v>
      </c>
      <c r="F113" s="48">
        <v>0</v>
      </c>
      <c r="G113" s="24">
        <v>30000</v>
      </c>
    </row>
    <row r="114" spans="1:7" ht="12" customHeight="1" outlineLevel="1" x14ac:dyDescent="0.25">
      <c r="A114" s="3" t="s">
        <v>151</v>
      </c>
      <c r="B114" s="3" t="s">
        <v>181</v>
      </c>
      <c r="C114" s="3" t="s">
        <v>182</v>
      </c>
      <c r="D114" s="3" t="s">
        <v>120</v>
      </c>
      <c r="E114" s="4" t="s">
        <v>121</v>
      </c>
      <c r="F114" s="48">
        <v>0</v>
      </c>
      <c r="G114" s="24">
        <v>5000</v>
      </c>
    </row>
    <row r="115" spans="1:7" ht="12" customHeight="1" outlineLevel="1" x14ac:dyDescent="0.25">
      <c r="A115" s="3" t="s">
        <v>151</v>
      </c>
      <c r="B115" s="3" t="s">
        <v>181</v>
      </c>
      <c r="C115" s="3" t="s">
        <v>182</v>
      </c>
      <c r="D115" s="3" t="s">
        <v>93</v>
      </c>
      <c r="E115" s="4" t="s">
        <v>94</v>
      </c>
      <c r="F115" s="48">
        <v>0</v>
      </c>
      <c r="G115" s="24">
        <v>190000</v>
      </c>
    </row>
    <row r="116" spans="1:7" ht="12" customHeight="1" outlineLevel="1" x14ac:dyDescent="0.25">
      <c r="A116" s="3" t="s">
        <v>151</v>
      </c>
      <c r="B116" s="3" t="s">
        <v>181</v>
      </c>
      <c r="C116" s="3" t="s">
        <v>182</v>
      </c>
      <c r="D116" s="3" t="s">
        <v>76</v>
      </c>
      <c r="E116" s="4" t="s">
        <v>77</v>
      </c>
      <c r="F116" s="48">
        <v>0</v>
      </c>
      <c r="G116" s="24">
        <v>15000</v>
      </c>
    </row>
    <row r="117" spans="1:7" ht="12" customHeight="1" x14ac:dyDescent="0.25">
      <c r="A117" s="70" t="s">
        <v>185</v>
      </c>
      <c r="B117" s="71"/>
      <c r="C117" s="71"/>
      <c r="D117" s="71"/>
      <c r="E117" s="71"/>
      <c r="F117" s="48">
        <f>SUM(F111:F116)</f>
        <v>120000</v>
      </c>
      <c r="G117" s="24">
        <f>SUM(G111:G116)</f>
        <v>244000</v>
      </c>
    </row>
    <row r="118" spans="1:7" ht="12" customHeight="1" outlineLevel="1" x14ac:dyDescent="0.25">
      <c r="A118" s="3" t="s">
        <v>151</v>
      </c>
      <c r="B118" s="3" t="s">
        <v>186</v>
      </c>
      <c r="C118" s="3" t="s">
        <v>187</v>
      </c>
      <c r="D118" s="3" t="s">
        <v>154</v>
      </c>
      <c r="E118" s="4" t="s">
        <v>155</v>
      </c>
      <c r="F118" s="48">
        <v>23000</v>
      </c>
      <c r="G118" s="24">
        <v>0</v>
      </c>
    </row>
    <row r="119" spans="1:7" ht="12" customHeight="1" outlineLevel="1" x14ac:dyDescent="0.25">
      <c r="A119" s="3" t="s">
        <v>151</v>
      </c>
      <c r="B119" s="3" t="s">
        <v>186</v>
      </c>
      <c r="C119" s="3" t="s">
        <v>187</v>
      </c>
      <c r="D119" s="3" t="s">
        <v>116</v>
      </c>
      <c r="E119" s="4" t="s">
        <v>117</v>
      </c>
      <c r="F119" s="48">
        <v>0</v>
      </c>
      <c r="G119" s="24">
        <v>110000</v>
      </c>
    </row>
    <row r="120" spans="1:7" ht="12" customHeight="1" outlineLevel="1" x14ac:dyDescent="0.25">
      <c r="A120" s="3" t="s">
        <v>151</v>
      </c>
      <c r="B120" s="3" t="s">
        <v>186</v>
      </c>
      <c r="C120" s="3" t="s">
        <v>187</v>
      </c>
      <c r="D120" s="3" t="s">
        <v>118</v>
      </c>
      <c r="E120" s="4" t="s">
        <v>119</v>
      </c>
      <c r="F120" s="48">
        <v>0</v>
      </c>
      <c r="G120" s="24">
        <v>20000</v>
      </c>
    </row>
    <row r="121" spans="1:7" ht="12" customHeight="1" outlineLevel="1" x14ac:dyDescent="0.25">
      <c r="A121" s="3" t="s">
        <v>151</v>
      </c>
      <c r="B121" s="3" t="s">
        <v>186</v>
      </c>
      <c r="C121" s="3" t="s">
        <v>187</v>
      </c>
      <c r="D121" s="3" t="s">
        <v>120</v>
      </c>
      <c r="E121" s="4" t="s">
        <v>121</v>
      </c>
      <c r="F121" s="48">
        <v>0</v>
      </c>
      <c r="G121" s="24">
        <v>20000</v>
      </c>
    </row>
    <row r="122" spans="1:7" ht="12" customHeight="1" outlineLevel="1" x14ac:dyDescent="0.25">
      <c r="A122" s="3" t="s">
        <v>151</v>
      </c>
      <c r="B122" s="3" t="s">
        <v>186</v>
      </c>
      <c r="C122" s="3" t="s">
        <v>187</v>
      </c>
      <c r="D122" s="3" t="s">
        <v>166</v>
      </c>
      <c r="E122" s="4" t="s">
        <v>167</v>
      </c>
      <c r="F122" s="48">
        <v>0</v>
      </c>
      <c r="G122" s="24">
        <v>25000</v>
      </c>
    </row>
    <row r="123" spans="1:7" ht="12" customHeight="1" outlineLevel="1" x14ac:dyDescent="0.25">
      <c r="A123" s="3" t="s">
        <v>151</v>
      </c>
      <c r="B123" s="3" t="s">
        <v>186</v>
      </c>
      <c r="C123" s="3" t="s">
        <v>187</v>
      </c>
      <c r="D123" s="3" t="s">
        <v>93</v>
      </c>
      <c r="E123" s="4" t="s">
        <v>94</v>
      </c>
      <c r="F123" s="48">
        <v>0</v>
      </c>
      <c r="G123" s="24">
        <v>30000</v>
      </c>
    </row>
    <row r="124" spans="1:7" ht="12" customHeight="1" outlineLevel="1" x14ac:dyDescent="0.25">
      <c r="A124" s="3" t="s">
        <v>151</v>
      </c>
      <c r="B124" s="3" t="s">
        <v>186</v>
      </c>
      <c r="C124" s="3" t="s">
        <v>187</v>
      </c>
      <c r="D124" s="3" t="s">
        <v>76</v>
      </c>
      <c r="E124" s="4" t="s">
        <v>77</v>
      </c>
      <c r="F124" s="48">
        <v>0</v>
      </c>
      <c r="G124" s="24">
        <v>5000</v>
      </c>
    </row>
    <row r="125" spans="1:7" ht="12" customHeight="1" outlineLevel="1" x14ac:dyDescent="0.25">
      <c r="A125" s="3" t="s">
        <v>151</v>
      </c>
      <c r="B125" s="3" t="s">
        <v>186</v>
      </c>
      <c r="C125" s="3" t="s">
        <v>187</v>
      </c>
      <c r="D125" s="3" t="s">
        <v>188</v>
      </c>
      <c r="E125" s="4" t="s">
        <v>189</v>
      </c>
      <c r="F125" s="48">
        <v>0</v>
      </c>
      <c r="G125" s="24">
        <v>3000</v>
      </c>
    </row>
    <row r="126" spans="1:7" ht="12" customHeight="1" outlineLevel="1" x14ac:dyDescent="0.25">
      <c r="A126" s="3" t="s">
        <v>151</v>
      </c>
      <c r="B126" s="3" t="s">
        <v>186</v>
      </c>
      <c r="C126" s="3" t="s">
        <v>187</v>
      </c>
      <c r="D126" s="3" t="s">
        <v>145</v>
      </c>
      <c r="E126" s="4" t="s">
        <v>146</v>
      </c>
      <c r="F126" s="48">
        <v>0</v>
      </c>
      <c r="G126" s="24">
        <v>2500</v>
      </c>
    </row>
    <row r="127" spans="1:7" ht="12" customHeight="1" outlineLevel="1" x14ac:dyDescent="0.25">
      <c r="A127" s="3" t="s">
        <v>151</v>
      </c>
      <c r="B127" s="3" t="s">
        <v>186</v>
      </c>
      <c r="C127" s="3" t="s">
        <v>187</v>
      </c>
      <c r="D127" s="3" t="s">
        <v>147</v>
      </c>
      <c r="E127" s="4" t="s">
        <v>148</v>
      </c>
      <c r="F127" s="48">
        <v>0</v>
      </c>
      <c r="G127" s="24">
        <v>3500</v>
      </c>
    </row>
    <row r="128" spans="1:7" ht="12" customHeight="1" x14ac:dyDescent="0.25">
      <c r="A128" s="70" t="s">
        <v>190</v>
      </c>
      <c r="B128" s="71"/>
      <c r="C128" s="71"/>
      <c r="D128" s="71"/>
      <c r="E128" s="71"/>
      <c r="F128" s="48">
        <f>SUM(F118:F127)</f>
        <v>23000</v>
      </c>
      <c r="G128" s="24">
        <f>SUM(G118:G127)</f>
        <v>219000</v>
      </c>
    </row>
    <row r="129" spans="1:7" ht="12" customHeight="1" outlineLevel="1" x14ac:dyDescent="0.25">
      <c r="A129" s="3" t="s">
        <v>151</v>
      </c>
      <c r="B129" s="3" t="s">
        <v>191</v>
      </c>
      <c r="C129" s="3" t="s">
        <v>192</v>
      </c>
      <c r="D129" s="3" t="s">
        <v>154</v>
      </c>
      <c r="E129" s="4" t="s">
        <v>155</v>
      </c>
      <c r="F129" s="48">
        <v>0</v>
      </c>
      <c r="G129" s="24">
        <v>0</v>
      </c>
    </row>
    <row r="130" spans="1:7" ht="12" customHeight="1" outlineLevel="1" x14ac:dyDescent="0.25">
      <c r="A130" s="3" t="s">
        <v>151</v>
      </c>
      <c r="B130" s="3" t="s">
        <v>191</v>
      </c>
      <c r="C130" s="3" t="s">
        <v>192</v>
      </c>
      <c r="D130" s="3" t="s">
        <v>156</v>
      </c>
      <c r="E130" s="4" t="s">
        <v>157</v>
      </c>
      <c r="F130" s="48">
        <v>0</v>
      </c>
      <c r="G130" s="24">
        <v>0</v>
      </c>
    </row>
    <row r="131" spans="1:7" ht="12" customHeight="1" outlineLevel="1" x14ac:dyDescent="0.25">
      <c r="A131" s="3" t="s">
        <v>151</v>
      </c>
      <c r="B131" s="3" t="s">
        <v>191</v>
      </c>
      <c r="C131" s="3" t="s">
        <v>192</v>
      </c>
      <c r="D131" s="3" t="s">
        <v>118</v>
      </c>
      <c r="E131" s="4" t="s">
        <v>119</v>
      </c>
      <c r="F131" s="48">
        <v>0</v>
      </c>
      <c r="G131" s="24">
        <v>0</v>
      </c>
    </row>
    <row r="132" spans="1:7" ht="12" customHeight="1" outlineLevel="1" x14ac:dyDescent="0.25">
      <c r="A132" s="3" t="s">
        <v>151</v>
      </c>
      <c r="B132" s="3" t="s">
        <v>191</v>
      </c>
      <c r="C132" s="3" t="s">
        <v>192</v>
      </c>
      <c r="D132" s="3" t="s">
        <v>164</v>
      </c>
      <c r="E132" s="4" t="s">
        <v>165</v>
      </c>
      <c r="F132" s="48">
        <v>0</v>
      </c>
      <c r="G132" s="24">
        <v>0</v>
      </c>
    </row>
    <row r="133" spans="1:7" ht="12" customHeight="1" outlineLevel="1" x14ac:dyDescent="0.25">
      <c r="A133" s="3" t="s">
        <v>151</v>
      </c>
      <c r="B133" s="3" t="s">
        <v>191</v>
      </c>
      <c r="C133" s="3" t="s">
        <v>192</v>
      </c>
      <c r="D133" s="3" t="s">
        <v>120</v>
      </c>
      <c r="E133" s="4" t="s">
        <v>121</v>
      </c>
      <c r="F133" s="48">
        <v>0</v>
      </c>
      <c r="G133" s="24">
        <v>0</v>
      </c>
    </row>
    <row r="134" spans="1:7" ht="12" customHeight="1" outlineLevel="1" x14ac:dyDescent="0.25">
      <c r="A134" s="3" t="s">
        <v>151</v>
      </c>
      <c r="B134" s="3" t="s">
        <v>191</v>
      </c>
      <c r="C134" s="3" t="s">
        <v>192</v>
      </c>
      <c r="D134" s="3" t="s">
        <v>131</v>
      </c>
      <c r="E134" s="4" t="s">
        <v>132</v>
      </c>
      <c r="F134" s="48">
        <v>0</v>
      </c>
      <c r="G134" s="24">
        <v>0</v>
      </c>
    </row>
    <row r="135" spans="1:7" ht="12" customHeight="1" outlineLevel="1" x14ac:dyDescent="0.25">
      <c r="A135" s="3" t="s">
        <v>151</v>
      </c>
      <c r="B135" s="3" t="s">
        <v>509</v>
      </c>
      <c r="C135" s="3" t="s">
        <v>192</v>
      </c>
      <c r="D135" s="3" t="s">
        <v>361</v>
      </c>
      <c r="E135" s="4" t="s">
        <v>362</v>
      </c>
      <c r="F135" s="48">
        <v>0</v>
      </c>
      <c r="G135" s="24">
        <v>0</v>
      </c>
    </row>
    <row r="136" spans="1:7" ht="12" customHeight="1" outlineLevel="1" x14ac:dyDescent="0.25">
      <c r="A136" s="3" t="s">
        <v>151</v>
      </c>
      <c r="B136" s="3" t="s">
        <v>191</v>
      </c>
      <c r="C136" s="3" t="s">
        <v>192</v>
      </c>
      <c r="D136" s="3" t="s">
        <v>166</v>
      </c>
      <c r="E136" s="4" t="s">
        <v>167</v>
      </c>
      <c r="F136" s="48">
        <v>0</v>
      </c>
      <c r="G136" s="24">
        <v>0</v>
      </c>
    </row>
    <row r="137" spans="1:7" ht="12" customHeight="1" outlineLevel="1" x14ac:dyDescent="0.25">
      <c r="A137" s="3" t="s">
        <v>151</v>
      </c>
      <c r="B137" s="3" t="s">
        <v>191</v>
      </c>
      <c r="C137" s="3" t="s">
        <v>192</v>
      </c>
      <c r="D137" s="3" t="s">
        <v>93</v>
      </c>
      <c r="E137" s="4" t="s">
        <v>94</v>
      </c>
      <c r="F137" s="48">
        <v>0</v>
      </c>
      <c r="G137" s="24">
        <v>0</v>
      </c>
    </row>
    <row r="138" spans="1:7" ht="12" customHeight="1" outlineLevel="1" x14ac:dyDescent="0.25">
      <c r="A138" s="3" t="s">
        <v>151</v>
      </c>
      <c r="B138" s="3" t="s">
        <v>191</v>
      </c>
      <c r="C138" s="3" t="s">
        <v>192</v>
      </c>
      <c r="D138" s="3" t="s">
        <v>76</v>
      </c>
      <c r="E138" s="4" t="s">
        <v>77</v>
      </c>
      <c r="F138" s="48">
        <v>0</v>
      </c>
      <c r="G138" s="24">
        <v>0</v>
      </c>
    </row>
    <row r="139" spans="1:7" s="8" customFormat="1" ht="12" customHeight="1" outlineLevel="1" x14ac:dyDescent="0.2">
      <c r="A139" s="3" t="s">
        <v>151</v>
      </c>
      <c r="B139" s="3" t="s">
        <v>509</v>
      </c>
      <c r="C139" s="3" t="s">
        <v>192</v>
      </c>
      <c r="D139" s="3" t="s">
        <v>147</v>
      </c>
      <c r="E139" s="4" t="s">
        <v>148</v>
      </c>
      <c r="F139" s="48">
        <v>0</v>
      </c>
      <c r="G139" s="24">
        <v>0</v>
      </c>
    </row>
    <row r="140" spans="1:7" s="8" customFormat="1" ht="12" customHeight="1" outlineLevel="1" x14ac:dyDescent="0.2">
      <c r="A140" s="60" t="s">
        <v>151</v>
      </c>
      <c r="B140" s="60" t="s">
        <v>509</v>
      </c>
      <c r="C140" s="60" t="s">
        <v>192</v>
      </c>
      <c r="D140" s="60" t="s">
        <v>211</v>
      </c>
      <c r="E140" s="61" t="s">
        <v>212</v>
      </c>
      <c r="F140" s="48">
        <v>0</v>
      </c>
      <c r="G140" s="24">
        <v>2000000</v>
      </c>
    </row>
    <row r="141" spans="1:7" ht="12" customHeight="1" x14ac:dyDescent="0.25">
      <c r="A141" s="70" t="s">
        <v>193</v>
      </c>
      <c r="B141" s="71"/>
      <c r="C141" s="71"/>
      <c r="D141" s="71"/>
      <c r="E141" s="71"/>
      <c r="F141" s="48">
        <f>SUM(F129:F140)</f>
        <v>0</v>
      </c>
      <c r="G141" s="24">
        <f>SUM(G129:G140)</f>
        <v>2000000</v>
      </c>
    </row>
    <row r="142" spans="1:7" ht="12" customHeight="1" outlineLevel="1" x14ac:dyDescent="0.25">
      <c r="A142" s="3" t="s">
        <v>151</v>
      </c>
      <c r="B142" s="3" t="s">
        <v>194</v>
      </c>
      <c r="C142" s="3" t="s">
        <v>195</v>
      </c>
      <c r="D142" s="3" t="s">
        <v>154</v>
      </c>
      <c r="E142" s="4" t="s">
        <v>155</v>
      </c>
      <c r="F142" s="48">
        <v>270000</v>
      </c>
      <c r="G142" s="24">
        <v>0</v>
      </c>
    </row>
    <row r="143" spans="1:7" ht="12" customHeight="1" outlineLevel="1" x14ac:dyDescent="0.25">
      <c r="A143" s="3" t="s">
        <v>151</v>
      </c>
      <c r="B143" s="3" t="s">
        <v>194</v>
      </c>
      <c r="C143" s="3" t="s">
        <v>195</v>
      </c>
      <c r="D143" s="3" t="s">
        <v>156</v>
      </c>
      <c r="E143" s="4" t="s">
        <v>157</v>
      </c>
      <c r="F143" s="48">
        <v>30000</v>
      </c>
      <c r="G143" s="24">
        <v>0</v>
      </c>
    </row>
    <row r="144" spans="1:7" ht="12" customHeight="1" outlineLevel="1" x14ac:dyDescent="0.25">
      <c r="A144" s="3" t="s">
        <v>151</v>
      </c>
      <c r="B144" s="3" t="s">
        <v>194</v>
      </c>
      <c r="C144" s="3" t="s">
        <v>195</v>
      </c>
      <c r="D144" s="3" t="s">
        <v>183</v>
      </c>
      <c r="E144" s="4" t="s">
        <v>184</v>
      </c>
      <c r="F144" s="48">
        <v>0</v>
      </c>
      <c r="G144" s="24">
        <v>35000</v>
      </c>
    </row>
    <row r="145" spans="1:7" ht="12" customHeight="1" outlineLevel="1" x14ac:dyDescent="0.25">
      <c r="A145" s="3" t="s">
        <v>151</v>
      </c>
      <c r="B145" s="3" t="s">
        <v>194</v>
      </c>
      <c r="C145" s="3" t="s">
        <v>195</v>
      </c>
      <c r="D145" s="3" t="s">
        <v>118</v>
      </c>
      <c r="E145" s="4" t="s">
        <v>119</v>
      </c>
      <c r="F145" s="48">
        <v>0</v>
      </c>
      <c r="G145" s="24">
        <v>25000</v>
      </c>
    </row>
    <row r="146" spans="1:7" ht="12" customHeight="1" outlineLevel="1" x14ac:dyDescent="0.25">
      <c r="A146" s="3" t="s">
        <v>151</v>
      </c>
      <c r="B146" s="3" t="s">
        <v>194</v>
      </c>
      <c r="C146" s="3" t="s">
        <v>195</v>
      </c>
      <c r="D146" s="3" t="s">
        <v>164</v>
      </c>
      <c r="E146" s="4" t="s">
        <v>165</v>
      </c>
      <c r="F146" s="48">
        <v>0</v>
      </c>
      <c r="G146" s="24">
        <v>60000</v>
      </c>
    </row>
    <row r="147" spans="1:7" ht="12" customHeight="1" outlineLevel="1" x14ac:dyDescent="0.25">
      <c r="A147" s="3" t="s">
        <v>151</v>
      </c>
      <c r="B147" s="3" t="s">
        <v>194</v>
      </c>
      <c r="C147" s="3" t="s">
        <v>195</v>
      </c>
      <c r="D147" s="3" t="s">
        <v>120</v>
      </c>
      <c r="E147" s="4" t="s">
        <v>121</v>
      </c>
      <c r="F147" s="48">
        <v>0</v>
      </c>
      <c r="G147" s="24">
        <v>35000</v>
      </c>
    </row>
    <row r="148" spans="1:7" ht="12" customHeight="1" outlineLevel="1" x14ac:dyDescent="0.25">
      <c r="A148" s="3" t="s">
        <v>151</v>
      </c>
      <c r="B148" s="3" t="s">
        <v>194</v>
      </c>
      <c r="C148" s="3" t="s">
        <v>195</v>
      </c>
      <c r="D148" s="3" t="s">
        <v>93</v>
      </c>
      <c r="E148" s="4" t="s">
        <v>94</v>
      </c>
      <c r="F148" s="48">
        <v>0</v>
      </c>
      <c r="G148" s="24">
        <v>930000</v>
      </c>
    </row>
    <row r="149" spans="1:7" ht="12" customHeight="1" outlineLevel="1" x14ac:dyDescent="0.25">
      <c r="A149" s="3" t="s">
        <v>151</v>
      </c>
      <c r="B149" s="3" t="s">
        <v>194</v>
      </c>
      <c r="C149" s="3" t="s">
        <v>195</v>
      </c>
      <c r="D149" s="3" t="s">
        <v>145</v>
      </c>
      <c r="E149" s="4" t="s">
        <v>146</v>
      </c>
      <c r="F149" s="48">
        <v>0</v>
      </c>
      <c r="G149" s="24">
        <v>115000</v>
      </c>
    </row>
    <row r="150" spans="1:7" ht="12" customHeight="1" outlineLevel="1" x14ac:dyDescent="0.25">
      <c r="A150" s="3" t="s">
        <v>151</v>
      </c>
      <c r="B150" s="3" t="s">
        <v>194</v>
      </c>
      <c r="C150" s="3" t="s">
        <v>195</v>
      </c>
      <c r="D150" s="3" t="s">
        <v>147</v>
      </c>
      <c r="E150" s="4" t="s">
        <v>148</v>
      </c>
      <c r="F150" s="48">
        <v>0</v>
      </c>
      <c r="G150" s="24">
        <v>25000</v>
      </c>
    </row>
    <row r="151" spans="1:7" ht="12" customHeight="1" outlineLevel="1" x14ac:dyDescent="0.25">
      <c r="A151" s="3" t="s">
        <v>151</v>
      </c>
      <c r="B151" s="3" t="s">
        <v>194</v>
      </c>
      <c r="C151" s="3" t="s">
        <v>195</v>
      </c>
      <c r="D151" s="3" t="s">
        <v>78</v>
      </c>
      <c r="E151" s="4" t="s">
        <v>79</v>
      </c>
      <c r="F151" s="48">
        <v>0</v>
      </c>
      <c r="G151" s="24">
        <v>8000</v>
      </c>
    </row>
    <row r="152" spans="1:7" ht="12" customHeight="1" x14ac:dyDescent="0.25">
      <c r="A152" s="70" t="s">
        <v>196</v>
      </c>
      <c r="B152" s="71"/>
      <c r="C152" s="71"/>
      <c r="D152" s="71"/>
      <c r="E152" s="71"/>
      <c r="F152" s="48">
        <f>SUM(F142:F151)</f>
        <v>300000</v>
      </c>
      <c r="G152" s="24">
        <f>SUM(G142:G151)</f>
        <v>1233000</v>
      </c>
    </row>
    <row r="153" spans="1:7" ht="12" customHeight="1" outlineLevel="1" x14ac:dyDescent="0.25">
      <c r="A153" s="3" t="s">
        <v>151</v>
      </c>
      <c r="B153" s="3" t="s">
        <v>480</v>
      </c>
      <c r="C153" s="3" t="s">
        <v>90</v>
      </c>
      <c r="D153" s="3" t="s">
        <v>154</v>
      </c>
      <c r="E153" s="4" t="s">
        <v>155</v>
      </c>
      <c r="F153" s="48">
        <v>0</v>
      </c>
      <c r="G153" s="24">
        <v>0</v>
      </c>
    </row>
    <row r="154" spans="1:7" ht="12" customHeight="1" x14ac:dyDescent="0.25">
      <c r="A154" s="70" t="s">
        <v>481</v>
      </c>
      <c r="B154" s="71"/>
      <c r="C154" s="71"/>
      <c r="D154" s="71"/>
      <c r="E154" s="71"/>
      <c r="F154" s="48">
        <f t="shared" ref="F154" si="37">SUM(F153)</f>
        <v>0</v>
      </c>
      <c r="G154" s="24">
        <f t="shared" ref="G154" si="38">SUM(G153)</f>
        <v>0</v>
      </c>
    </row>
    <row r="155" spans="1:7" ht="12" customHeight="1" outlineLevel="1" x14ac:dyDescent="0.25">
      <c r="A155" s="13" t="s">
        <v>151</v>
      </c>
      <c r="B155" s="26" t="s">
        <v>492</v>
      </c>
      <c r="C155" s="26" t="s">
        <v>195</v>
      </c>
      <c r="D155" s="26" t="s">
        <v>154</v>
      </c>
      <c r="E155" s="4" t="s">
        <v>155</v>
      </c>
      <c r="F155" s="48">
        <v>15000</v>
      </c>
      <c r="G155" s="42">
        <v>0</v>
      </c>
    </row>
    <row r="156" spans="1:7" ht="12" customHeight="1" outlineLevel="1" x14ac:dyDescent="0.25">
      <c r="A156" s="13" t="s">
        <v>151</v>
      </c>
      <c r="B156" s="26" t="s">
        <v>492</v>
      </c>
      <c r="C156" s="26" t="s">
        <v>195</v>
      </c>
      <c r="D156" s="26" t="s">
        <v>118</v>
      </c>
      <c r="E156" s="4" t="s">
        <v>119</v>
      </c>
      <c r="F156" s="51">
        <v>0</v>
      </c>
      <c r="G156" s="24">
        <v>40000</v>
      </c>
    </row>
    <row r="157" spans="1:7" ht="12" customHeight="1" outlineLevel="1" x14ac:dyDescent="0.25">
      <c r="A157" s="13" t="s">
        <v>151</v>
      </c>
      <c r="B157" s="26" t="s">
        <v>492</v>
      </c>
      <c r="C157" s="26" t="s">
        <v>195</v>
      </c>
      <c r="D157" s="26" t="s">
        <v>120</v>
      </c>
      <c r="E157" s="4" t="s">
        <v>121</v>
      </c>
      <c r="F157" s="51">
        <v>0</v>
      </c>
      <c r="G157" s="24">
        <v>60000</v>
      </c>
    </row>
    <row r="158" spans="1:7" ht="12" customHeight="1" outlineLevel="1" x14ac:dyDescent="0.25">
      <c r="A158" s="13" t="s">
        <v>151</v>
      </c>
      <c r="B158" s="26" t="s">
        <v>492</v>
      </c>
      <c r="C158" s="26" t="s">
        <v>195</v>
      </c>
      <c r="D158" s="26" t="s">
        <v>93</v>
      </c>
      <c r="E158" s="4" t="s">
        <v>94</v>
      </c>
      <c r="F158" s="51">
        <v>0</v>
      </c>
      <c r="G158" s="24">
        <v>120000</v>
      </c>
    </row>
    <row r="159" spans="1:7" ht="12" customHeight="1" outlineLevel="1" x14ac:dyDescent="0.25">
      <c r="A159" s="13" t="s">
        <v>151</v>
      </c>
      <c r="B159" s="26" t="s">
        <v>492</v>
      </c>
      <c r="C159" s="26" t="s">
        <v>195</v>
      </c>
      <c r="D159" s="26" t="s">
        <v>76</v>
      </c>
      <c r="E159" s="4" t="s">
        <v>77</v>
      </c>
      <c r="F159" s="51">
        <v>0</v>
      </c>
      <c r="G159" s="24">
        <v>10000</v>
      </c>
    </row>
    <row r="160" spans="1:7" ht="12" customHeight="1" outlineLevel="1" x14ac:dyDescent="0.25">
      <c r="A160" s="13" t="s">
        <v>151</v>
      </c>
      <c r="B160" s="26" t="s">
        <v>492</v>
      </c>
      <c r="C160" s="26" t="s">
        <v>195</v>
      </c>
      <c r="D160" s="26" t="s">
        <v>145</v>
      </c>
      <c r="E160" s="4" t="s">
        <v>146</v>
      </c>
      <c r="F160" s="52">
        <v>0</v>
      </c>
      <c r="G160" s="32">
        <v>20000</v>
      </c>
    </row>
    <row r="161" spans="1:7" s="28" customFormat="1" ht="12" customHeight="1" x14ac:dyDescent="0.25">
      <c r="A161" s="81" t="s">
        <v>493</v>
      </c>
      <c r="B161" s="82"/>
      <c r="C161" s="82"/>
      <c r="D161" s="82"/>
      <c r="E161" s="83"/>
      <c r="F161" s="53">
        <f>SUM(F155:F160)</f>
        <v>15000</v>
      </c>
      <c r="G161" s="32">
        <f>SUM(G155:G160)</f>
        <v>250000</v>
      </c>
    </row>
    <row r="162" spans="1:7" s="28" customFormat="1" ht="12" customHeight="1" outlineLevel="1" x14ac:dyDescent="0.25">
      <c r="A162" s="13" t="s">
        <v>151</v>
      </c>
      <c r="B162" s="13" t="s">
        <v>504</v>
      </c>
      <c r="C162" s="13" t="s">
        <v>198</v>
      </c>
      <c r="D162" s="13" t="s">
        <v>154</v>
      </c>
      <c r="E162" s="30" t="s">
        <v>155</v>
      </c>
      <c r="F162" s="48">
        <v>25000</v>
      </c>
      <c r="G162" s="24">
        <v>0</v>
      </c>
    </row>
    <row r="163" spans="1:7" ht="12" customHeight="1" outlineLevel="1" x14ac:dyDescent="0.25">
      <c r="A163" s="29" t="s">
        <v>151</v>
      </c>
      <c r="B163" s="29" t="s">
        <v>197</v>
      </c>
      <c r="C163" s="29" t="s">
        <v>198</v>
      </c>
      <c r="D163" s="29" t="s">
        <v>199</v>
      </c>
      <c r="E163" s="4" t="s">
        <v>200</v>
      </c>
      <c r="F163" s="50">
        <v>23000</v>
      </c>
      <c r="G163" s="45">
        <v>0</v>
      </c>
    </row>
    <row r="164" spans="1:7" ht="12" customHeight="1" outlineLevel="1" x14ac:dyDescent="0.25">
      <c r="A164" s="3" t="s">
        <v>151</v>
      </c>
      <c r="B164" s="3" t="s">
        <v>197</v>
      </c>
      <c r="C164" s="3" t="s">
        <v>198</v>
      </c>
      <c r="D164" s="3" t="s">
        <v>201</v>
      </c>
      <c r="E164" s="4" t="s">
        <v>202</v>
      </c>
      <c r="F164" s="48">
        <v>10000</v>
      </c>
      <c r="G164" s="24">
        <v>0</v>
      </c>
    </row>
    <row r="165" spans="1:7" ht="12" customHeight="1" outlineLevel="1" x14ac:dyDescent="0.25">
      <c r="A165" s="3" t="s">
        <v>151</v>
      </c>
      <c r="B165" s="3" t="s">
        <v>197</v>
      </c>
      <c r="C165" s="3" t="s">
        <v>198</v>
      </c>
      <c r="D165" s="3" t="s">
        <v>297</v>
      </c>
      <c r="E165" s="4" t="s">
        <v>298</v>
      </c>
      <c r="F165" s="48">
        <v>0</v>
      </c>
      <c r="G165" s="24">
        <v>5000</v>
      </c>
    </row>
    <row r="166" spans="1:7" ht="12" customHeight="1" outlineLevel="1" x14ac:dyDescent="0.25">
      <c r="A166" s="3" t="s">
        <v>151</v>
      </c>
      <c r="B166" s="3" t="s">
        <v>504</v>
      </c>
      <c r="C166" s="3" t="s">
        <v>198</v>
      </c>
      <c r="D166" s="3" t="s">
        <v>299</v>
      </c>
      <c r="E166" s="4" t="s">
        <v>300</v>
      </c>
      <c r="F166" s="48">
        <v>0</v>
      </c>
      <c r="G166" s="24">
        <v>1000</v>
      </c>
    </row>
    <row r="167" spans="1:7" ht="12" customHeight="1" outlineLevel="1" x14ac:dyDescent="0.25">
      <c r="A167" s="3" t="s">
        <v>151</v>
      </c>
      <c r="B167" s="3" t="s">
        <v>504</v>
      </c>
      <c r="C167" s="3" t="s">
        <v>198</v>
      </c>
      <c r="D167" s="3" t="s">
        <v>114</v>
      </c>
      <c r="E167" s="4" t="s">
        <v>115</v>
      </c>
      <c r="F167" s="48">
        <v>0</v>
      </c>
      <c r="G167" s="24">
        <v>4200</v>
      </c>
    </row>
    <row r="168" spans="1:7" ht="12" customHeight="1" outlineLevel="1" x14ac:dyDescent="0.25">
      <c r="A168" s="3" t="s">
        <v>151</v>
      </c>
      <c r="B168" s="3" t="s">
        <v>197</v>
      </c>
      <c r="C168" s="3" t="s">
        <v>198</v>
      </c>
      <c r="D168" s="3" t="s">
        <v>118</v>
      </c>
      <c r="E168" s="4" t="s">
        <v>119</v>
      </c>
      <c r="F168" s="48">
        <v>0</v>
      </c>
      <c r="G168" s="24">
        <v>70000</v>
      </c>
    </row>
    <row r="169" spans="1:7" ht="12" customHeight="1" outlineLevel="1" x14ac:dyDescent="0.25">
      <c r="A169" s="3" t="s">
        <v>151</v>
      </c>
      <c r="B169" s="3" t="s">
        <v>197</v>
      </c>
      <c r="C169" s="3" t="s">
        <v>198</v>
      </c>
      <c r="D169" s="3" t="s">
        <v>120</v>
      </c>
      <c r="E169" s="4" t="s">
        <v>121</v>
      </c>
      <c r="F169" s="48">
        <v>0</v>
      </c>
      <c r="G169" s="24">
        <v>95000</v>
      </c>
    </row>
    <row r="170" spans="1:7" ht="12" customHeight="1" outlineLevel="1" x14ac:dyDescent="0.25">
      <c r="A170" s="3" t="s">
        <v>151</v>
      </c>
      <c r="B170" s="3" t="s">
        <v>197</v>
      </c>
      <c r="C170" s="3" t="s">
        <v>198</v>
      </c>
      <c r="D170" s="3" t="s">
        <v>93</v>
      </c>
      <c r="E170" s="4" t="s">
        <v>94</v>
      </c>
      <c r="F170" s="48">
        <v>0</v>
      </c>
      <c r="G170" s="24">
        <v>65000</v>
      </c>
    </row>
    <row r="171" spans="1:7" ht="12" customHeight="1" outlineLevel="1" x14ac:dyDescent="0.25">
      <c r="A171" s="60" t="s">
        <v>151</v>
      </c>
      <c r="B171" s="60" t="s">
        <v>197</v>
      </c>
      <c r="C171" s="60" t="s">
        <v>198</v>
      </c>
      <c r="D171" s="60" t="s">
        <v>76</v>
      </c>
      <c r="E171" s="61" t="s">
        <v>77</v>
      </c>
      <c r="F171" s="48">
        <v>0</v>
      </c>
      <c r="G171" s="24">
        <v>0</v>
      </c>
    </row>
    <row r="172" spans="1:7" ht="12" customHeight="1" outlineLevel="1" x14ac:dyDescent="0.25">
      <c r="A172" s="3" t="s">
        <v>151</v>
      </c>
      <c r="B172" s="3" t="s">
        <v>504</v>
      </c>
      <c r="C172" s="3" t="s">
        <v>198</v>
      </c>
      <c r="D172" s="3" t="s">
        <v>188</v>
      </c>
      <c r="E172" s="4" t="s">
        <v>189</v>
      </c>
      <c r="F172" s="48">
        <v>0</v>
      </c>
      <c r="G172" s="24">
        <v>10000</v>
      </c>
    </row>
    <row r="173" spans="1:7" ht="12" customHeight="1" x14ac:dyDescent="0.25">
      <c r="A173" s="65" t="s">
        <v>204</v>
      </c>
      <c r="B173" s="66"/>
      <c r="C173" s="66"/>
      <c r="D173" s="66"/>
      <c r="E173" s="67"/>
      <c r="F173" s="48">
        <f>SUM(F162:F172)</f>
        <v>58000</v>
      </c>
      <c r="G173" s="24">
        <f>SUM(G162:G172)</f>
        <v>250200</v>
      </c>
    </row>
    <row r="174" spans="1:7" ht="12" customHeight="1" outlineLevel="1" x14ac:dyDescent="0.25">
      <c r="A174" s="3" t="s">
        <v>151</v>
      </c>
      <c r="B174" s="3" t="s">
        <v>205</v>
      </c>
      <c r="C174" s="3" t="s">
        <v>206</v>
      </c>
      <c r="D174" s="3" t="s">
        <v>199</v>
      </c>
      <c r="E174" s="4" t="s">
        <v>200</v>
      </c>
      <c r="F174" s="48">
        <v>250000</v>
      </c>
      <c r="G174" s="24">
        <v>0</v>
      </c>
    </row>
    <row r="175" spans="1:7" ht="12" customHeight="1" outlineLevel="1" x14ac:dyDescent="0.25">
      <c r="A175" s="3" t="s">
        <v>151</v>
      </c>
      <c r="B175" s="3" t="s">
        <v>505</v>
      </c>
      <c r="C175" s="3" t="s">
        <v>206</v>
      </c>
      <c r="D175" s="3" t="s">
        <v>299</v>
      </c>
      <c r="E175" s="23" t="s">
        <v>300</v>
      </c>
      <c r="F175" s="48">
        <v>0</v>
      </c>
      <c r="G175" s="24">
        <v>1000</v>
      </c>
    </row>
    <row r="176" spans="1:7" ht="12" customHeight="1" outlineLevel="1" x14ac:dyDescent="0.25">
      <c r="A176" s="3" t="s">
        <v>151</v>
      </c>
      <c r="B176" s="3" t="s">
        <v>205</v>
      </c>
      <c r="C176" s="3" t="s">
        <v>206</v>
      </c>
      <c r="D176" s="3" t="s">
        <v>118</v>
      </c>
      <c r="E176" s="4" t="s">
        <v>119</v>
      </c>
      <c r="F176" s="48">
        <v>0</v>
      </c>
      <c r="G176" s="24">
        <v>60000</v>
      </c>
    </row>
    <row r="177" spans="1:7" ht="12" customHeight="1" outlineLevel="1" x14ac:dyDescent="0.25">
      <c r="A177" s="3" t="s">
        <v>151</v>
      </c>
      <c r="B177" s="3" t="s">
        <v>205</v>
      </c>
      <c r="C177" s="3" t="s">
        <v>206</v>
      </c>
      <c r="D177" s="3" t="s">
        <v>120</v>
      </c>
      <c r="E177" s="4" t="s">
        <v>121</v>
      </c>
      <c r="F177" s="48">
        <v>0</v>
      </c>
      <c r="G177" s="24">
        <v>40000</v>
      </c>
    </row>
    <row r="178" spans="1:7" ht="12" customHeight="1" outlineLevel="1" x14ac:dyDescent="0.25">
      <c r="A178" s="3" t="s">
        <v>151</v>
      </c>
      <c r="B178" s="3" t="s">
        <v>205</v>
      </c>
      <c r="C178" s="3" t="s">
        <v>206</v>
      </c>
      <c r="D178" s="3" t="s">
        <v>93</v>
      </c>
      <c r="E178" s="4" t="s">
        <v>94</v>
      </c>
      <c r="F178" s="48">
        <v>0</v>
      </c>
      <c r="G178" s="24">
        <v>20000</v>
      </c>
    </row>
    <row r="179" spans="1:7" ht="12" customHeight="1" outlineLevel="1" x14ac:dyDescent="0.25">
      <c r="A179" s="3" t="s">
        <v>151</v>
      </c>
      <c r="B179" s="3" t="s">
        <v>205</v>
      </c>
      <c r="C179" s="3" t="s">
        <v>206</v>
      </c>
      <c r="D179" s="3" t="s">
        <v>76</v>
      </c>
      <c r="E179" s="4" t="s">
        <v>77</v>
      </c>
      <c r="F179" s="48">
        <v>0</v>
      </c>
      <c r="G179" s="24">
        <v>25000</v>
      </c>
    </row>
    <row r="180" spans="1:7" ht="12" customHeight="1" x14ac:dyDescent="0.25">
      <c r="A180" s="70" t="s">
        <v>207</v>
      </c>
      <c r="B180" s="71"/>
      <c r="C180" s="71"/>
      <c r="D180" s="71"/>
      <c r="E180" s="71"/>
      <c r="F180" s="48">
        <f>SUM(F174:F179)</f>
        <v>250000</v>
      </c>
      <c r="G180" s="24">
        <f>SUM(G174:G179)</f>
        <v>146000</v>
      </c>
    </row>
    <row r="181" spans="1:7" ht="12" customHeight="1" outlineLevel="1" x14ac:dyDescent="0.25">
      <c r="A181" s="3" t="s">
        <v>151</v>
      </c>
      <c r="B181" s="3" t="s">
        <v>208</v>
      </c>
      <c r="C181" s="3" t="s">
        <v>82</v>
      </c>
      <c r="D181" s="3" t="s">
        <v>120</v>
      </c>
      <c r="E181" s="4" t="s">
        <v>121</v>
      </c>
      <c r="F181" s="48">
        <v>0</v>
      </c>
      <c r="G181" s="24">
        <v>3000</v>
      </c>
    </row>
    <row r="182" spans="1:7" ht="12" customHeight="1" outlineLevel="1" x14ac:dyDescent="0.25">
      <c r="A182" s="3" t="s">
        <v>151</v>
      </c>
      <c r="B182" s="3" t="s">
        <v>208</v>
      </c>
      <c r="C182" s="3" t="s">
        <v>82</v>
      </c>
      <c r="D182" s="3" t="s">
        <v>93</v>
      </c>
      <c r="E182" s="4" t="s">
        <v>94</v>
      </c>
      <c r="F182" s="48">
        <v>0</v>
      </c>
      <c r="G182" s="24">
        <v>2000</v>
      </c>
    </row>
    <row r="183" spans="1:7" ht="12" customHeight="1" x14ac:dyDescent="0.25">
      <c r="A183" s="70" t="s">
        <v>209</v>
      </c>
      <c r="B183" s="71"/>
      <c r="C183" s="71"/>
      <c r="D183" s="71"/>
      <c r="E183" s="71"/>
      <c r="F183" s="48">
        <f>SUM(F181:F182)</f>
        <v>0</v>
      </c>
      <c r="G183" s="24">
        <f>SUM(G181:G182)</f>
        <v>5000</v>
      </c>
    </row>
    <row r="184" spans="1:7" ht="12" customHeight="1" outlineLevel="1" x14ac:dyDescent="0.25">
      <c r="A184" s="3" t="s">
        <v>151</v>
      </c>
      <c r="B184" s="3" t="s">
        <v>487</v>
      </c>
      <c r="C184" s="3" t="s">
        <v>9</v>
      </c>
      <c r="D184" s="3" t="s">
        <v>244</v>
      </c>
      <c r="E184" s="4" t="s">
        <v>245</v>
      </c>
      <c r="F184" s="48">
        <v>0</v>
      </c>
      <c r="G184" s="24">
        <v>0</v>
      </c>
    </row>
    <row r="185" spans="1:7" ht="12" customHeight="1" outlineLevel="1" x14ac:dyDescent="0.25">
      <c r="A185" s="3" t="s">
        <v>151</v>
      </c>
      <c r="B185" s="3" t="s">
        <v>210</v>
      </c>
      <c r="C185" s="3" t="s">
        <v>97</v>
      </c>
      <c r="D185" s="3" t="s">
        <v>118</v>
      </c>
      <c r="E185" s="4" t="s">
        <v>119</v>
      </c>
      <c r="F185" s="48">
        <v>0</v>
      </c>
      <c r="G185" s="24">
        <v>70000</v>
      </c>
    </row>
    <row r="186" spans="1:7" ht="12" customHeight="1" outlineLevel="1" x14ac:dyDescent="0.25">
      <c r="A186" s="3" t="s">
        <v>151</v>
      </c>
      <c r="B186" s="3" t="s">
        <v>210</v>
      </c>
      <c r="C186" s="3" t="s">
        <v>97</v>
      </c>
      <c r="D186" s="3" t="s">
        <v>120</v>
      </c>
      <c r="E186" s="4" t="s">
        <v>121</v>
      </c>
      <c r="F186" s="48">
        <v>0</v>
      </c>
      <c r="G186" s="24">
        <v>15000</v>
      </c>
    </row>
    <row r="187" spans="1:7" ht="12" customHeight="1" outlineLevel="1" x14ac:dyDescent="0.25">
      <c r="A187" s="3" t="s">
        <v>151</v>
      </c>
      <c r="B187" s="3" t="s">
        <v>210</v>
      </c>
      <c r="C187" s="3" t="s">
        <v>97</v>
      </c>
      <c r="D187" s="3" t="s">
        <v>93</v>
      </c>
      <c r="E187" s="4" t="s">
        <v>94</v>
      </c>
      <c r="F187" s="48">
        <v>0</v>
      </c>
      <c r="G187" s="24">
        <v>150000</v>
      </c>
    </row>
    <row r="188" spans="1:7" ht="12" customHeight="1" outlineLevel="1" x14ac:dyDescent="0.25">
      <c r="A188" s="3" t="s">
        <v>151</v>
      </c>
      <c r="B188" s="3" t="s">
        <v>210</v>
      </c>
      <c r="C188" s="3" t="s">
        <v>97</v>
      </c>
      <c r="D188" s="3" t="s">
        <v>76</v>
      </c>
      <c r="E188" s="4" t="s">
        <v>77</v>
      </c>
      <c r="F188" s="48">
        <v>0</v>
      </c>
      <c r="G188" s="24">
        <v>100000</v>
      </c>
    </row>
    <row r="189" spans="1:7" ht="12" customHeight="1" outlineLevel="1" x14ac:dyDescent="0.25">
      <c r="A189" s="3" t="s">
        <v>151</v>
      </c>
      <c r="B189" s="3" t="s">
        <v>210</v>
      </c>
      <c r="C189" s="3" t="s">
        <v>97</v>
      </c>
      <c r="D189" s="3" t="s">
        <v>211</v>
      </c>
      <c r="E189" s="4" t="s">
        <v>212</v>
      </c>
      <c r="F189" s="48">
        <v>0</v>
      </c>
      <c r="G189" s="24">
        <v>0</v>
      </c>
    </row>
    <row r="190" spans="1:7" ht="12" customHeight="1" x14ac:dyDescent="0.25">
      <c r="A190" s="70" t="s">
        <v>213</v>
      </c>
      <c r="B190" s="71"/>
      <c r="C190" s="71"/>
      <c r="D190" s="71"/>
      <c r="E190" s="71"/>
      <c r="F190" s="48">
        <f t="shared" ref="F190:G190" si="39">SUM(F184:F189)</f>
        <v>0</v>
      </c>
      <c r="G190" s="24">
        <f t="shared" si="39"/>
        <v>335000</v>
      </c>
    </row>
    <row r="191" spans="1:7" ht="12" customHeight="1" outlineLevel="1" x14ac:dyDescent="0.25">
      <c r="A191" s="3" t="s">
        <v>151</v>
      </c>
      <c r="B191" s="3" t="s">
        <v>214</v>
      </c>
      <c r="C191" s="3" t="s">
        <v>215</v>
      </c>
      <c r="D191" s="3" t="s">
        <v>154</v>
      </c>
      <c r="E191" s="4" t="s">
        <v>155</v>
      </c>
      <c r="F191" s="48">
        <v>3900000</v>
      </c>
      <c r="G191" s="24">
        <v>0</v>
      </c>
    </row>
    <row r="192" spans="1:7" ht="12" customHeight="1" outlineLevel="1" x14ac:dyDescent="0.25">
      <c r="A192" s="3" t="s">
        <v>151</v>
      </c>
      <c r="B192" s="3" t="s">
        <v>214</v>
      </c>
      <c r="C192" s="3" t="s">
        <v>215</v>
      </c>
      <c r="D192" s="3" t="s">
        <v>156</v>
      </c>
      <c r="E192" s="4" t="s">
        <v>157</v>
      </c>
      <c r="F192" s="48">
        <v>250000</v>
      </c>
      <c r="G192" s="24">
        <v>0</v>
      </c>
    </row>
    <row r="193" spans="1:7" ht="12" customHeight="1" outlineLevel="1" x14ac:dyDescent="0.25">
      <c r="A193" s="3" t="s">
        <v>151</v>
      </c>
      <c r="B193" s="3" t="s">
        <v>214</v>
      </c>
      <c r="C193" s="3" t="s">
        <v>215</v>
      </c>
      <c r="D193" s="3" t="s">
        <v>299</v>
      </c>
      <c r="E193" s="4" t="s">
        <v>300</v>
      </c>
      <c r="F193" s="48">
        <v>0</v>
      </c>
      <c r="G193" s="24">
        <v>1000</v>
      </c>
    </row>
    <row r="194" spans="1:7" ht="12" customHeight="1" outlineLevel="1" x14ac:dyDescent="0.25">
      <c r="A194" s="60" t="s">
        <v>151</v>
      </c>
      <c r="B194" s="60" t="s">
        <v>214</v>
      </c>
      <c r="C194" s="60" t="s">
        <v>215</v>
      </c>
      <c r="D194" s="60" t="s">
        <v>118</v>
      </c>
      <c r="E194" s="61" t="s">
        <v>119</v>
      </c>
      <c r="F194" s="48">
        <v>0</v>
      </c>
      <c r="G194" s="24">
        <v>450000</v>
      </c>
    </row>
    <row r="195" spans="1:7" ht="12" customHeight="1" outlineLevel="1" x14ac:dyDescent="0.25">
      <c r="A195" s="3" t="s">
        <v>151</v>
      </c>
      <c r="B195" s="3" t="s">
        <v>214</v>
      </c>
      <c r="C195" s="3" t="s">
        <v>215</v>
      </c>
      <c r="D195" s="3" t="s">
        <v>164</v>
      </c>
      <c r="E195" s="4" t="s">
        <v>165</v>
      </c>
      <c r="F195" s="48">
        <v>0</v>
      </c>
      <c r="G195" s="24">
        <v>220000</v>
      </c>
    </row>
    <row r="196" spans="1:7" ht="12" customHeight="1" outlineLevel="1" x14ac:dyDescent="0.25">
      <c r="A196" s="3" t="s">
        <v>151</v>
      </c>
      <c r="B196" s="3" t="s">
        <v>214</v>
      </c>
      <c r="C196" s="3" t="s">
        <v>215</v>
      </c>
      <c r="D196" s="3" t="s">
        <v>120</v>
      </c>
      <c r="E196" s="4" t="s">
        <v>121</v>
      </c>
      <c r="F196" s="48">
        <v>0</v>
      </c>
      <c r="G196" s="24">
        <v>70000</v>
      </c>
    </row>
    <row r="197" spans="1:7" ht="12" customHeight="1" outlineLevel="1" x14ac:dyDescent="0.25">
      <c r="A197" s="3" t="s">
        <v>151</v>
      </c>
      <c r="B197" s="3" t="s">
        <v>214</v>
      </c>
      <c r="C197" s="3" t="s">
        <v>215</v>
      </c>
      <c r="D197" s="3" t="s">
        <v>93</v>
      </c>
      <c r="E197" s="4" t="s">
        <v>94</v>
      </c>
      <c r="F197" s="48">
        <v>0</v>
      </c>
      <c r="G197" s="24">
        <v>70000</v>
      </c>
    </row>
    <row r="198" spans="1:7" ht="12" customHeight="1" outlineLevel="1" x14ac:dyDescent="0.25">
      <c r="A198" s="3" t="s">
        <v>151</v>
      </c>
      <c r="B198" s="3" t="s">
        <v>214</v>
      </c>
      <c r="C198" s="3" t="s">
        <v>215</v>
      </c>
      <c r="D198" s="3" t="s">
        <v>76</v>
      </c>
      <c r="E198" s="4" t="s">
        <v>77</v>
      </c>
      <c r="F198" s="48">
        <v>0</v>
      </c>
      <c r="G198" s="24">
        <v>25000</v>
      </c>
    </row>
    <row r="199" spans="1:7" ht="12" customHeight="1" x14ac:dyDescent="0.25">
      <c r="A199" s="70" t="s">
        <v>218</v>
      </c>
      <c r="B199" s="71"/>
      <c r="C199" s="71"/>
      <c r="D199" s="71"/>
      <c r="E199" s="71"/>
      <c r="F199" s="48">
        <f>SUM(F191:F198)</f>
        <v>4150000</v>
      </c>
      <c r="G199" s="24">
        <f>SUM(G191:G198)</f>
        <v>836000</v>
      </c>
    </row>
    <row r="200" spans="1:7" s="6" customFormat="1" ht="12" customHeight="1" x14ac:dyDescent="0.25">
      <c r="A200" s="72" t="s">
        <v>219</v>
      </c>
      <c r="B200" s="73"/>
      <c r="C200" s="73"/>
      <c r="D200" s="73"/>
      <c r="E200" s="73"/>
      <c r="F200" s="49">
        <f>SUM(F99,F102,F107,F110,F117,F128,F141,F152,F154,F173,F180,F183,F190,F199,F161)</f>
        <v>5141500</v>
      </c>
      <c r="G200" s="44">
        <f>SUM(G99,G102,G107,G110,G117,G128,G141,G152,G173,G180,G183,G190,G199,G161)</f>
        <v>6575200</v>
      </c>
    </row>
    <row r="201" spans="1:7" ht="12" customHeight="1" outlineLevel="1" x14ac:dyDescent="0.25">
      <c r="A201" s="3" t="s">
        <v>220</v>
      </c>
      <c r="B201" s="3" t="s">
        <v>221</v>
      </c>
      <c r="C201" s="3" t="s">
        <v>222</v>
      </c>
      <c r="D201" s="3" t="s">
        <v>223</v>
      </c>
      <c r="E201" s="4" t="s">
        <v>224</v>
      </c>
      <c r="F201" s="48">
        <v>0</v>
      </c>
      <c r="G201" s="24">
        <v>327838</v>
      </c>
    </row>
    <row r="202" spans="1:7" ht="12" customHeight="1" x14ac:dyDescent="0.25">
      <c r="A202" s="70" t="s">
        <v>225</v>
      </c>
      <c r="B202" s="71"/>
      <c r="C202" s="71"/>
      <c r="D202" s="71"/>
      <c r="E202" s="71"/>
      <c r="F202" s="48">
        <f t="shared" ref="F202" si="40">SUM(F201)</f>
        <v>0</v>
      </c>
      <c r="G202" s="24">
        <f t="shared" ref="G202" si="41">SUM(G201)</f>
        <v>327838</v>
      </c>
    </row>
    <row r="203" spans="1:7" ht="12" customHeight="1" outlineLevel="1" x14ac:dyDescent="0.25">
      <c r="A203" s="3" t="s">
        <v>220</v>
      </c>
      <c r="B203" s="3" t="s">
        <v>226</v>
      </c>
      <c r="C203" s="3" t="s">
        <v>227</v>
      </c>
      <c r="D203" s="3" t="s">
        <v>93</v>
      </c>
      <c r="E203" s="4" t="s">
        <v>94</v>
      </c>
      <c r="F203" s="48">
        <v>0</v>
      </c>
      <c r="G203" s="24">
        <v>1000000</v>
      </c>
    </row>
    <row r="204" spans="1:7" ht="12" customHeight="1" outlineLevel="1" x14ac:dyDescent="0.25">
      <c r="A204" s="3" t="s">
        <v>220</v>
      </c>
      <c r="B204" s="3" t="s">
        <v>515</v>
      </c>
      <c r="C204" s="3" t="s">
        <v>227</v>
      </c>
      <c r="D204" s="3" t="s">
        <v>76</v>
      </c>
      <c r="E204" s="4" t="s">
        <v>77</v>
      </c>
      <c r="F204" s="48">
        <v>0</v>
      </c>
      <c r="G204" s="24">
        <v>500000</v>
      </c>
    </row>
    <row r="205" spans="1:7" ht="12" customHeight="1" outlineLevel="1" x14ac:dyDescent="0.25">
      <c r="A205" s="3" t="s">
        <v>220</v>
      </c>
      <c r="B205" s="3" t="s">
        <v>226</v>
      </c>
      <c r="C205" s="3" t="s">
        <v>227</v>
      </c>
      <c r="D205" s="3" t="s">
        <v>228</v>
      </c>
      <c r="E205" s="4" t="s">
        <v>229</v>
      </c>
      <c r="F205" s="48">
        <v>0</v>
      </c>
      <c r="G205" s="24">
        <v>500000</v>
      </c>
    </row>
    <row r="206" spans="1:7" ht="12" customHeight="1" x14ac:dyDescent="0.25">
      <c r="A206" s="70" t="s">
        <v>230</v>
      </c>
      <c r="B206" s="71"/>
      <c r="C206" s="71"/>
      <c r="D206" s="71"/>
      <c r="E206" s="71"/>
      <c r="F206" s="48">
        <f>SUM(F203:F205)</f>
        <v>0</v>
      </c>
      <c r="G206" s="24">
        <f>SUM(G203:G205)</f>
        <v>2000000</v>
      </c>
    </row>
    <row r="207" spans="1:7" ht="12" customHeight="1" outlineLevel="1" x14ac:dyDescent="0.25">
      <c r="A207" s="3" t="s">
        <v>220</v>
      </c>
      <c r="B207" s="3" t="s">
        <v>231</v>
      </c>
      <c r="C207" s="3" t="s">
        <v>232</v>
      </c>
      <c r="D207" s="3" t="s">
        <v>93</v>
      </c>
      <c r="E207" s="4" t="s">
        <v>94</v>
      </c>
      <c r="F207" s="48">
        <v>0</v>
      </c>
      <c r="G207" s="24">
        <v>800000</v>
      </c>
    </row>
    <row r="208" spans="1:7" ht="12" customHeight="1" outlineLevel="1" x14ac:dyDescent="0.25">
      <c r="A208" s="3" t="s">
        <v>220</v>
      </c>
      <c r="B208" s="3" t="s">
        <v>231</v>
      </c>
      <c r="C208" s="3" t="s">
        <v>232</v>
      </c>
      <c r="D208" s="3" t="s">
        <v>76</v>
      </c>
      <c r="E208" s="4" t="s">
        <v>77</v>
      </c>
      <c r="F208" s="48">
        <v>0</v>
      </c>
      <c r="G208" s="24">
        <v>600000</v>
      </c>
    </row>
    <row r="209" spans="1:7" ht="12" customHeight="1" x14ac:dyDescent="0.25">
      <c r="A209" s="70" t="s">
        <v>233</v>
      </c>
      <c r="B209" s="71"/>
      <c r="C209" s="71"/>
      <c r="D209" s="71"/>
      <c r="E209" s="71"/>
      <c r="F209" s="48">
        <f>SUM(F207:F208)</f>
        <v>0</v>
      </c>
      <c r="G209" s="24">
        <f>SUM(G207:G208)</f>
        <v>1400000</v>
      </c>
    </row>
    <row r="210" spans="1:7" ht="12" customHeight="1" outlineLevel="1" x14ac:dyDescent="0.25">
      <c r="A210" s="55" t="s">
        <v>220</v>
      </c>
      <c r="B210" s="55" t="s">
        <v>234</v>
      </c>
      <c r="C210" s="55" t="s">
        <v>232</v>
      </c>
      <c r="D210" s="55" t="s">
        <v>76</v>
      </c>
      <c r="E210" s="56" t="s">
        <v>77</v>
      </c>
      <c r="F210" s="48">
        <v>0</v>
      </c>
      <c r="G210" s="24">
        <v>3838113</v>
      </c>
    </row>
    <row r="211" spans="1:7" ht="12" customHeight="1" x14ac:dyDescent="0.25">
      <c r="A211" s="70" t="s">
        <v>235</v>
      </c>
      <c r="B211" s="71"/>
      <c r="C211" s="71"/>
      <c r="D211" s="71"/>
      <c r="E211" s="71"/>
      <c r="F211" s="48">
        <f>SUM(F210:F210)</f>
        <v>0</v>
      </c>
      <c r="G211" s="24">
        <f>SUM(G210:G210)</f>
        <v>3838113</v>
      </c>
    </row>
    <row r="212" spans="1:7" ht="12" customHeight="1" outlineLevel="1" x14ac:dyDescent="0.25">
      <c r="A212" s="3" t="s">
        <v>220</v>
      </c>
      <c r="B212" s="3" t="s">
        <v>236</v>
      </c>
      <c r="C212" s="3" t="s">
        <v>237</v>
      </c>
      <c r="D212" s="3" t="s">
        <v>238</v>
      </c>
      <c r="E212" s="4" t="s">
        <v>239</v>
      </c>
      <c r="F212" s="48">
        <v>0</v>
      </c>
      <c r="G212" s="24">
        <v>190000</v>
      </c>
    </row>
    <row r="213" spans="1:7" ht="12" customHeight="1" x14ac:dyDescent="0.25">
      <c r="A213" s="70" t="s">
        <v>240</v>
      </c>
      <c r="B213" s="71"/>
      <c r="C213" s="71"/>
      <c r="D213" s="71"/>
      <c r="E213" s="71"/>
      <c r="F213" s="48">
        <f t="shared" ref="F213" si="42">SUM(F212)</f>
        <v>0</v>
      </c>
      <c r="G213" s="24">
        <f t="shared" ref="G213" si="43">SUM(G212)</f>
        <v>190000</v>
      </c>
    </row>
    <row r="214" spans="1:7" ht="12" customHeight="1" outlineLevel="1" x14ac:dyDescent="0.25">
      <c r="A214" s="3" t="s">
        <v>220</v>
      </c>
      <c r="B214" s="3" t="s">
        <v>588</v>
      </c>
      <c r="C214" s="3" t="s">
        <v>241</v>
      </c>
      <c r="D214" s="3" t="s">
        <v>238</v>
      </c>
      <c r="E214" s="4" t="s">
        <v>239</v>
      </c>
      <c r="F214" s="48">
        <v>0</v>
      </c>
      <c r="G214" s="24">
        <v>740000</v>
      </c>
    </row>
    <row r="215" spans="1:7" ht="12" customHeight="1" outlineLevel="1" x14ac:dyDescent="0.25">
      <c r="A215" s="74" t="s">
        <v>587</v>
      </c>
      <c r="B215" s="75"/>
      <c r="C215" s="75"/>
      <c r="D215" s="75"/>
      <c r="E215" s="76"/>
      <c r="F215" s="54">
        <f>SUM(F214)</f>
        <v>0</v>
      </c>
      <c r="G215" s="46">
        <f>SUM(G214)</f>
        <v>740000</v>
      </c>
    </row>
    <row r="216" spans="1:7" ht="12" customHeight="1" outlineLevel="1" collapsed="1" x14ac:dyDescent="0.25">
      <c r="A216" s="16" t="s">
        <v>220</v>
      </c>
      <c r="B216" s="16" t="s">
        <v>519</v>
      </c>
      <c r="C216" s="16" t="s">
        <v>252</v>
      </c>
      <c r="D216" s="16" t="s">
        <v>76</v>
      </c>
      <c r="E216" s="16" t="s">
        <v>77</v>
      </c>
      <c r="F216" s="51">
        <v>0</v>
      </c>
      <c r="G216" s="43">
        <v>0</v>
      </c>
    </row>
    <row r="217" spans="1:7" ht="12" customHeight="1" x14ac:dyDescent="0.25">
      <c r="A217" s="84" t="s">
        <v>518</v>
      </c>
      <c r="B217" s="84"/>
      <c r="C217" s="84"/>
      <c r="D217" s="84"/>
      <c r="E217" s="85"/>
      <c r="F217" s="51">
        <f t="shared" ref="F217:G217" si="44">SUM(F216)</f>
        <v>0</v>
      </c>
      <c r="G217" s="24">
        <f t="shared" si="44"/>
        <v>0</v>
      </c>
    </row>
    <row r="218" spans="1:7" s="28" customFormat="1" ht="12" customHeight="1" outlineLevel="1" x14ac:dyDescent="0.25">
      <c r="A218" s="62" t="s">
        <v>220</v>
      </c>
      <c r="B218" s="62" t="s">
        <v>521</v>
      </c>
      <c r="C218" s="62" t="s">
        <v>215</v>
      </c>
      <c r="D218" s="62" t="s">
        <v>228</v>
      </c>
      <c r="E218" s="62" t="s">
        <v>229</v>
      </c>
      <c r="F218" s="48">
        <v>0</v>
      </c>
      <c r="G218" s="24">
        <v>1500000</v>
      </c>
    </row>
    <row r="219" spans="1:7" ht="12" customHeight="1" x14ac:dyDescent="0.25">
      <c r="A219" s="84" t="s">
        <v>520</v>
      </c>
      <c r="B219" s="84"/>
      <c r="C219" s="84"/>
      <c r="D219" s="84"/>
      <c r="E219" s="85"/>
      <c r="F219" s="48">
        <f t="shared" ref="F219:G219" si="45">SUM(F218)</f>
        <v>0</v>
      </c>
      <c r="G219" s="24">
        <f t="shared" si="45"/>
        <v>1500000</v>
      </c>
    </row>
    <row r="220" spans="1:7" ht="12" customHeight="1" outlineLevel="1" x14ac:dyDescent="0.25">
      <c r="A220" s="58" t="s">
        <v>220</v>
      </c>
      <c r="B220" s="59" t="s">
        <v>525</v>
      </c>
      <c r="C220" s="59" t="s">
        <v>526</v>
      </c>
      <c r="D220" s="59" t="s">
        <v>365</v>
      </c>
      <c r="E220" s="59" t="s">
        <v>529</v>
      </c>
      <c r="F220" s="51">
        <v>0</v>
      </c>
      <c r="G220" s="24">
        <v>500000</v>
      </c>
    </row>
    <row r="221" spans="1:7" ht="12" customHeight="1" x14ac:dyDescent="0.25">
      <c r="A221" s="84" t="s">
        <v>527</v>
      </c>
      <c r="B221" s="84"/>
      <c r="C221" s="84"/>
      <c r="D221" s="84"/>
      <c r="E221" s="85"/>
      <c r="F221" s="51">
        <f t="shared" ref="F221:G221" si="46">SUM(F220)</f>
        <v>0</v>
      </c>
      <c r="G221" s="24">
        <f t="shared" si="46"/>
        <v>500000</v>
      </c>
    </row>
    <row r="222" spans="1:7" ht="12" customHeight="1" outlineLevel="1" x14ac:dyDescent="0.25">
      <c r="A222" s="3" t="s">
        <v>220</v>
      </c>
      <c r="B222" s="3" t="s">
        <v>243</v>
      </c>
      <c r="C222" s="3" t="s">
        <v>246</v>
      </c>
      <c r="D222" s="3" t="s">
        <v>199</v>
      </c>
      <c r="E222" s="4" t="s">
        <v>200</v>
      </c>
      <c r="F222" s="48">
        <v>150000</v>
      </c>
      <c r="G222" s="24">
        <v>0</v>
      </c>
    </row>
    <row r="223" spans="1:7" ht="12" customHeight="1" outlineLevel="1" x14ac:dyDescent="0.25">
      <c r="A223" s="3" t="s">
        <v>220</v>
      </c>
      <c r="B223" s="3" t="s">
        <v>243</v>
      </c>
      <c r="C223" s="3" t="s">
        <v>246</v>
      </c>
      <c r="D223" s="3" t="s">
        <v>93</v>
      </c>
      <c r="E223" s="4" t="s">
        <v>94</v>
      </c>
      <c r="F223" s="48">
        <v>0</v>
      </c>
      <c r="G223" s="24">
        <v>50000</v>
      </c>
    </row>
    <row r="224" spans="1:7" ht="12" customHeight="1" outlineLevel="1" x14ac:dyDescent="0.25">
      <c r="A224" s="3" t="s">
        <v>220</v>
      </c>
      <c r="B224" s="3" t="s">
        <v>243</v>
      </c>
      <c r="C224" s="3" t="s">
        <v>246</v>
      </c>
      <c r="D224" s="3" t="s">
        <v>76</v>
      </c>
      <c r="E224" s="4" t="s">
        <v>77</v>
      </c>
      <c r="F224" s="48">
        <v>0</v>
      </c>
      <c r="G224" s="24">
        <v>20000</v>
      </c>
    </row>
    <row r="225" spans="1:7" ht="12" customHeight="1" x14ac:dyDescent="0.25">
      <c r="A225" s="70" t="s">
        <v>247</v>
      </c>
      <c r="B225" s="71"/>
      <c r="C225" s="71"/>
      <c r="D225" s="71"/>
      <c r="E225" s="71"/>
      <c r="F225" s="48">
        <f>SUM(F222:F224)</f>
        <v>150000</v>
      </c>
      <c r="G225" s="24">
        <f>SUM(G222:G224)</f>
        <v>70000</v>
      </c>
    </row>
    <row r="226" spans="1:7" ht="12" customHeight="1" outlineLevel="1" x14ac:dyDescent="0.25">
      <c r="A226" s="3" t="s">
        <v>220</v>
      </c>
      <c r="B226" s="3" t="s">
        <v>248</v>
      </c>
      <c r="C226" s="3" t="s">
        <v>91</v>
      </c>
      <c r="D226" s="3" t="s">
        <v>199</v>
      </c>
      <c r="E226" s="4" t="s">
        <v>200</v>
      </c>
      <c r="F226" s="48">
        <v>150000</v>
      </c>
      <c r="G226" s="24">
        <v>0</v>
      </c>
    </row>
    <row r="227" spans="1:7" ht="12" customHeight="1" outlineLevel="1" x14ac:dyDescent="0.25">
      <c r="A227" s="3" t="s">
        <v>220</v>
      </c>
      <c r="B227" s="3" t="s">
        <v>248</v>
      </c>
      <c r="C227" s="3" t="s">
        <v>91</v>
      </c>
      <c r="D227" s="3" t="s">
        <v>238</v>
      </c>
      <c r="E227" s="4" t="s">
        <v>239</v>
      </c>
      <c r="F227" s="48">
        <v>0</v>
      </c>
      <c r="G227" s="24">
        <v>0</v>
      </c>
    </row>
    <row r="228" spans="1:7" ht="12" customHeight="1" outlineLevel="1" x14ac:dyDescent="0.25">
      <c r="A228" s="3" t="s">
        <v>220</v>
      </c>
      <c r="B228" s="3" t="s">
        <v>248</v>
      </c>
      <c r="C228" s="3" t="s">
        <v>91</v>
      </c>
      <c r="D228" s="3" t="s">
        <v>93</v>
      </c>
      <c r="E228" s="4" t="s">
        <v>94</v>
      </c>
      <c r="F228" s="48">
        <v>0</v>
      </c>
      <c r="G228" s="24">
        <v>250000</v>
      </c>
    </row>
    <row r="229" spans="1:7" ht="12" customHeight="1" outlineLevel="1" x14ac:dyDescent="0.25">
      <c r="A229" s="3" t="s">
        <v>220</v>
      </c>
      <c r="B229" s="3" t="s">
        <v>248</v>
      </c>
      <c r="C229" s="3" t="s">
        <v>91</v>
      </c>
      <c r="D229" s="3" t="s">
        <v>76</v>
      </c>
      <c r="E229" s="4" t="s">
        <v>77</v>
      </c>
      <c r="F229" s="48">
        <v>0</v>
      </c>
      <c r="G229" s="24">
        <v>20000</v>
      </c>
    </row>
    <row r="230" spans="1:7" ht="12" customHeight="1" x14ac:dyDescent="0.25">
      <c r="A230" s="70" t="s">
        <v>249</v>
      </c>
      <c r="B230" s="71"/>
      <c r="C230" s="71"/>
      <c r="D230" s="71"/>
      <c r="E230" s="71"/>
      <c r="F230" s="48">
        <f>SUM(F226:F229)</f>
        <v>150000</v>
      </c>
      <c r="G230" s="24">
        <f>SUM(G226:G229)</f>
        <v>270000</v>
      </c>
    </row>
    <row r="231" spans="1:7" ht="12" customHeight="1" outlineLevel="1" x14ac:dyDescent="0.25">
      <c r="A231" s="13" t="s">
        <v>220</v>
      </c>
      <c r="B231" s="16" t="s">
        <v>602</v>
      </c>
      <c r="C231" s="16"/>
      <c r="D231" s="16" t="s">
        <v>76</v>
      </c>
      <c r="E231" s="16" t="s">
        <v>77</v>
      </c>
      <c r="F231" s="48">
        <v>0</v>
      </c>
      <c r="G231" s="24">
        <v>0</v>
      </c>
    </row>
    <row r="232" spans="1:7" ht="12" customHeight="1" x14ac:dyDescent="0.25">
      <c r="A232" s="74" t="s">
        <v>596</v>
      </c>
      <c r="B232" s="75"/>
      <c r="C232" s="75"/>
      <c r="D232" s="75"/>
      <c r="E232" s="76"/>
      <c r="F232" s="48">
        <f>SUM(F231)</f>
        <v>0</v>
      </c>
      <c r="G232" s="24">
        <f>SUM(G231)</f>
        <v>0</v>
      </c>
    </row>
    <row r="233" spans="1:7" ht="12" customHeight="1" x14ac:dyDescent="0.25">
      <c r="A233" s="13" t="s">
        <v>220</v>
      </c>
      <c r="B233" s="13" t="s">
        <v>603</v>
      </c>
      <c r="C233" s="13" t="s">
        <v>91</v>
      </c>
      <c r="D233" s="13" t="s">
        <v>605</v>
      </c>
      <c r="E233" s="13" t="s">
        <v>606</v>
      </c>
      <c r="F233" s="48">
        <v>750000</v>
      </c>
      <c r="G233" s="24">
        <v>0</v>
      </c>
    </row>
    <row r="234" spans="1:7" ht="12" customHeight="1" outlineLevel="1" x14ac:dyDescent="0.25">
      <c r="A234" s="37" t="s">
        <v>220</v>
      </c>
      <c r="B234" s="64" t="s">
        <v>603</v>
      </c>
      <c r="C234" s="64" t="s">
        <v>91</v>
      </c>
      <c r="D234" s="64" t="s">
        <v>228</v>
      </c>
      <c r="E234" s="64" t="s">
        <v>229</v>
      </c>
      <c r="F234" s="48">
        <v>0</v>
      </c>
      <c r="G234" s="24">
        <v>6500000</v>
      </c>
    </row>
    <row r="235" spans="1:7" ht="12" customHeight="1" x14ac:dyDescent="0.25">
      <c r="A235" s="74" t="s">
        <v>597</v>
      </c>
      <c r="B235" s="75"/>
      <c r="C235" s="75"/>
      <c r="D235" s="75"/>
      <c r="E235" s="76"/>
      <c r="F235" s="48">
        <f>SUM(F233:F234)</f>
        <v>750000</v>
      </c>
      <c r="G235" s="24">
        <f>SUM(G233:G234)</f>
        <v>6500000</v>
      </c>
    </row>
    <row r="236" spans="1:7" ht="12" customHeight="1" outlineLevel="1" x14ac:dyDescent="0.25">
      <c r="A236" s="13" t="s">
        <v>220</v>
      </c>
      <c r="B236" s="13" t="s">
        <v>604</v>
      </c>
      <c r="C236" s="13" t="s">
        <v>227</v>
      </c>
      <c r="D236" s="13" t="s">
        <v>228</v>
      </c>
      <c r="E236" s="13" t="s">
        <v>229</v>
      </c>
      <c r="F236" s="48">
        <v>0</v>
      </c>
      <c r="G236" s="24">
        <v>1200000</v>
      </c>
    </row>
    <row r="237" spans="1:7" ht="12" customHeight="1" x14ac:dyDescent="0.25">
      <c r="A237" s="74" t="s">
        <v>598</v>
      </c>
      <c r="B237" s="75"/>
      <c r="C237" s="75"/>
      <c r="D237" s="75"/>
      <c r="E237" s="76"/>
      <c r="F237" s="48">
        <f>SUM(F236)</f>
        <v>0</v>
      </c>
      <c r="G237" s="24">
        <f>SUM(G236)</f>
        <v>1200000</v>
      </c>
    </row>
    <row r="238" spans="1:7" ht="12" customHeight="1" outlineLevel="1" x14ac:dyDescent="0.25">
      <c r="A238" s="3" t="s">
        <v>220</v>
      </c>
      <c r="B238" s="3" t="s">
        <v>258</v>
      </c>
      <c r="C238" s="3" t="s">
        <v>9</v>
      </c>
      <c r="D238" s="3" t="s">
        <v>105</v>
      </c>
      <c r="E238" s="4" t="s">
        <v>106</v>
      </c>
      <c r="F238" s="48">
        <v>0</v>
      </c>
      <c r="G238" s="24">
        <v>0</v>
      </c>
    </row>
    <row r="239" spans="1:7" ht="12" customHeight="1" outlineLevel="1" x14ac:dyDescent="0.25">
      <c r="A239" s="3" t="s">
        <v>220</v>
      </c>
      <c r="B239" s="3" t="s">
        <v>258</v>
      </c>
      <c r="C239" s="3" t="s">
        <v>252</v>
      </c>
      <c r="D239" s="3" t="s">
        <v>93</v>
      </c>
      <c r="E239" s="4" t="s">
        <v>94</v>
      </c>
      <c r="F239" s="48">
        <v>0</v>
      </c>
      <c r="G239" s="24">
        <v>0</v>
      </c>
    </row>
    <row r="240" spans="1:7" ht="12" customHeight="1" outlineLevel="1" x14ac:dyDescent="0.25">
      <c r="A240" s="3" t="s">
        <v>220</v>
      </c>
      <c r="B240" s="3" t="s">
        <v>258</v>
      </c>
      <c r="C240" s="3" t="s">
        <v>252</v>
      </c>
      <c r="D240" s="3" t="s">
        <v>76</v>
      </c>
      <c r="E240" s="4" t="s">
        <v>77</v>
      </c>
      <c r="F240" s="48">
        <v>0</v>
      </c>
      <c r="G240" s="24">
        <v>0</v>
      </c>
    </row>
    <row r="241" spans="1:7" ht="12" customHeight="1" x14ac:dyDescent="0.25">
      <c r="A241" s="70" t="s">
        <v>259</v>
      </c>
      <c r="B241" s="71"/>
      <c r="C241" s="71"/>
      <c r="D241" s="71"/>
      <c r="E241" s="71"/>
      <c r="F241" s="48">
        <f t="shared" ref="F241" si="47">SUM(F238:F240)</f>
        <v>0</v>
      </c>
      <c r="G241" s="24">
        <f t="shared" ref="G241" si="48">SUM(G238:G240)</f>
        <v>0</v>
      </c>
    </row>
    <row r="242" spans="1:7" ht="12" customHeight="1" outlineLevel="1" x14ac:dyDescent="0.25">
      <c r="A242" s="13" t="s">
        <v>220</v>
      </c>
      <c r="B242" s="16" t="s">
        <v>496</v>
      </c>
      <c r="C242" s="16" t="s">
        <v>232</v>
      </c>
      <c r="D242" s="16" t="s">
        <v>118</v>
      </c>
      <c r="E242" s="16" t="s">
        <v>119</v>
      </c>
      <c r="F242" s="51">
        <v>0</v>
      </c>
      <c r="G242" s="42">
        <v>0</v>
      </c>
    </row>
    <row r="243" spans="1:7" ht="12" customHeight="1" outlineLevel="1" x14ac:dyDescent="0.25">
      <c r="A243" s="13" t="s">
        <v>220</v>
      </c>
      <c r="B243" s="16" t="s">
        <v>496</v>
      </c>
      <c r="C243" s="16" t="s">
        <v>232</v>
      </c>
      <c r="D243" s="16" t="s">
        <v>93</v>
      </c>
      <c r="E243" s="16" t="s">
        <v>94</v>
      </c>
      <c r="F243" s="51">
        <v>0</v>
      </c>
      <c r="G243" s="24">
        <v>250000</v>
      </c>
    </row>
    <row r="244" spans="1:7" ht="12" customHeight="1" x14ac:dyDescent="0.25">
      <c r="A244" s="65" t="s">
        <v>495</v>
      </c>
      <c r="B244" s="66"/>
      <c r="C244" s="66"/>
      <c r="D244" s="66"/>
      <c r="E244" s="67"/>
      <c r="F244" s="48">
        <f>SUM(F242:F243)</f>
        <v>0</v>
      </c>
      <c r="G244" s="24">
        <f>SUM(G242:G243)</f>
        <v>250000</v>
      </c>
    </row>
    <row r="245" spans="1:7" ht="12" customHeight="1" outlineLevel="1" x14ac:dyDescent="0.25">
      <c r="A245" s="13" t="s">
        <v>220</v>
      </c>
      <c r="B245" s="16" t="s">
        <v>510</v>
      </c>
      <c r="C245" s="16"/>
      <c r="D245" s="16" t="s">
        <v>253</v>
      </c>
      <c r="E245" s="16" t="s">
        <v>254</v>
      </c>
      <c r="F245" s="48">
        <v>2000000</v>
      </c>
      <c r="G245" s="24">
        <v>0</v>
      </c>
    </row>
    <row r="246" spans="1:7" ht="12" customHeight="1" outlineLevel="1" x14ac:dyDescent="0.25">
      <c r="A246" s="3" t="s">
        <v>220</v>
      </c>
      <c r="B246" s="3" t="s">
        <v>508</v>
      </c>
      <c r="C246" s="3" t="s">
        <v>257</v>
      </c>
      <c r="D246" s="3" t="s">
        <v>93</v>
      </c>
      <c r="E246" s="4" t="s">
        <v>94</v>
      </c>
      <c r="F246" s="48">
        <v>0</v>
      </c>
      <c r="G246" s="24">
        <v>20000</v>
      </c>
    </row>
    <row r="247" spans="1:7" ht="12" customHeight="1" outlineLevel="1" x14ac:dyDescent="0.25">
      <c r="A247" s="3" t="s">
        <v>220</v>
      </c>
      <c r="B247" s="3" t="s">
        <v>510</v>
      </c>
      <c r="C247" s="3" t="s">
        <v>257</v>
      </c>
      <c r="D247" s="3" t="s">
        <v>228</v>
      </c>
      <c r="E247" s="4" t="s">
        <v>229</v>
      </c>
      <c r="F247" s="48">
        <v>0</v>
      </c>
      <c r="G247" s="24">
        <v>0</v>
      </c>
    </row>
    <row r="248" spans="1:7" ht="12" customHeight="1" x14ac:dyDescent="0.25">
      <c r="A248" s="70" t="s">
        <v>507</v>
      </c>
      <c r="B248" s="71"/>
      <c r="C248" s="71"/>
      <c r="D248" s="71"/>
      <c r="E248" s="71"/>
      <c r="F248" s="48">
        <f t="shared" ref="F248:G248" si="49">SUM(F245:F247)</f>
        <v>2000000</v>
      </c>
      <c r="G248" s="24">
        <f t="shared" si="49"/>
        <v>20000</v>
      </c>
    </row>
    <row r="249" spans="1:7" ht="12" customHeight="1" outlineLevel="1" x14ac:dyDescent="0.25">
      <c r="A249" s="13" t="s">
        <v>220</v>
      </c>
      <c r="B249" s="13" t="s">
        <v>516</v>
      </c>
      <c r="C249" s="13" t="s">
        <v>97</v>
      </c>
      <c r="D249" s="13" t="s">
        <v>255</v>
      </c>
      <c r="E249" s="13" t="s">
        <v>256</v>
      </c>
      <c r="F249" s="48">
        <v>0</v>
      </c>
      <c r="G249" s="24">
        <v>0</v>
      </c>
    </row>
    <row r="250" spans="1:7" ht="12" customHeight="1" outlineLevel="1" x14ac:dyDescent="0.25">
      <c r="A250" s="13" t="s">
        <v>220</v>
      </c>
      <c r="B250" s="13" t="s">
        <v>516</v>
      </c>
      <c r="C250" s="13"/>
      <c r="D250" s="13" t="s">
        <v>244</v>
      </c>
      <c r="E250" s="13" t="s">
        <v>108</v>
      </c>
      <c r="F250" s="48">
        <v>100000</v>
      </c>
      <c r="G250" s="24">
        <v>0</v>
      </c>
    </row>
    <row r="251" spans="1:7" ht="12" customHeight="1" outlineLevel="1" x14ac:dyDescent="0.25">
      <c r="A251" s="13" t="s">
        <v>220</v>
      </c>
      <c r="B251" s="13" t="s">
        <v>516</v>
      </c>
      <c r="C251" s="13" t="s">
        <v>97</v>
      </c>
      <c r="D251" s="13" t="s">
        <v>228</v>
      </c>
      <c r="E251" s="13" t="s">
        <v>229</v>
      </c>
      <c r="F251" s="48">
        <v>0</v>
      </c>
      <c r="G251" s="24">
        <v>20000</v>
      </c>
    </row>
    <row r="252" spans="1:7" ht="12" customHeight="1" x14ac:dyDescent="0.25">
      <c r="A252" s="74" t="s">
        <v>517</v>
      </c>
      <c r="B252" s="75"/>
      <c r="C252" s="75"/>
      <c r="D252" s="75"/>
      <c r="E252" s="76"/>
      <c r="F252" s="48">
        <f t="shared" ref="F252:G252" si="50">SUM(F249:F251)</f>
        <v>100000</v>
      </c>
      <c r="G252" s="24">
        <f t="shared" si="50"/>
        <v>20000</v>
      </c>
    </row>
    <row r="253" spans="1:7" ht="12" customHeight="1" outlineLevel="1" x14ac:dyDescent="0.25">
      <c r="A253" s="3" t="s">
        <v>220</v>
      </c>
      <c r="B253" s="3" t="s">
        <v>262</v>
      </c>
      <c r="C253" s="7"/>
      <c r="D253" s="3" t="s">
        <v>105</v>
      </c>
      <c r="E253" s="4" t="s">
        <v>106</v>
      </c>
      <c r="F253" s="48">
        <v>1500000</v>
      </c>
      <c r="G253" s="24">
        <v>0</v>
      </c>
    </row>
    <row r="254" spans="1:7" ht="12" customHeight="1" outlineLevel="1" x14ac:dyDescent="0.25">
      <c r="A254" s="3" t="s">
        <v>220</v>
      </c>
      <c r="B254" s="3" t="s">
        <v>262</v>
      </c>
      <c r="C254" s="7"/>
      <c r="D254" s="3" t="s">
        <v>107</v>
      </c>
      <c r="E254" s="4" t="s">
        <v>108</v>
      </c>
      <c r="F254" s="48">
        <v>0</v>
      </c>
      <c r="G254" s="24">
        <v>0</v>
      </c>
    </row>
    <row r="255" spans="1:7" ht="12" customHeight="1" outlineLevel="1" x14ac:dyDescent="0.25">
      <c r="A255" s="3" t="s">
        <v>220</v>
      </c>
      <c r="B255" s="3" t="s">
        <v>262</v>
      </c>
      <c r="C255" s="27">
        <v>3329</v>
      </c>
      <c r="D255" s="3" t="s">
        <v>93</v>
      </c>
      <c r="E255" s="4" t="s">
        <v>94</v>
      </c>
      <c r="F255" s="48">
        <v>0</v>
      </c>
      <c r="G255" s="24">
        <v>0</v>
      </c>
    </row>
    <row r="256" spans="1:7" ht="12" customHeight="1" outlineLevel="1" x14ac:dyDescent="0.25">
      <c r="A256" s="3" t="s">
        <v>220</v>
      </c>
      <c r="B256" s="3" t="s">
        <v>262</v>
      </c>
      <c r="C256" s="3" t="s">
        <v>263</v>
      </c>
      <c r="D256" s="3" t="s">
        <v>76</v>
      </c>
      <c r="E256" s="4" t="s">
        <v>77</v>
      </c>
      <c r="F256" s="48">
        <v>0</v>
      </c>
      <c r="G256" s="24">
        <v>600000</v>
      </c>
    </row>
    <row r="257" spans="1:7" ht="12" customHeight="1" outlineLevel="1" x14ac:dyDescent="0.25">
      <c r="A257" s="3" t="s">
        <v>220</v>
      </c>
      <c r="B257" s="3" t="s">
        <v>262</v>
      </c>
      <c r="C257" s="3" t="s">
        <v>263</v>
      </c>
      <c r="D257" s="3" t="s">
        <v>264</v>
      </c>
      <c r="E257" s="4" t="s">
        <v>265</v>
      </c>
      <c r="F257" s="48">
        <v>0</v>
      </c>
      <c r="G257" s="24">
        <v>2000000</v>
      </c>
    </row>
    <row r="258" spans="1:7" ht="12" customHeight="1" x14ac:dyDescent="0.25">
      <c r="A258" s="70" t="s">
        <v>266</v>
      </c>
      <c r="B258" s="71"/>
      <c r="C258" s="71"/>
      <c r="D258" s="71"/>
      <c r="E258" s="71"/>
      <c r="F258" s="48">
        <f t="shared" ref="F258:G258" si="51">SUM(F253:F257)</f>
        <v>1500000</v>
      </c>
      <c r="G258" s="24">
        <f t="shared" si="51"/>
        <v>2600000</v>
      </c>
    </row>
    <row r="259" spans="1:7" ht="12" customHeight="1" outlineLevel="1" x14ac:dyDescent="0.25">
      <c r="A259" s="3" t="s">
        <v>220</v>
      </c>
      <c r="B259" s="3" t="s">
        <v>267</v>
      </c>
      <c r="C259" s="3" t="s">
        <v>263</v>
      </c>
      <c r="D259" s="3" t="s">
        <v>264</v>
      </c>
      <c r="E259" s="4" t="s">
        <v>265</v>
      </c>
      <c r="F259" s="48">
        <v>0</v>
      </c>
      <c r="G259" s="24">
        <v>500000</v>
      </c>
    </row>
    <row r="260" spans="1:7" ht="12" customHeight="1" x14ac:dyDescent="0.25">
      <c r="A260" s="70" t="s">
        <v>268</v>
      </c>
      <c r="B260" s="71"/>
      <c r="C260" s="71"/>
      <c r="D260" s="71"/>
      <c r="E260" s="71"/>
      <c r="F260" s="48">
        <f t="shared" ref="F260" si="52">SUM(F259)</f>
        <v>0</v>
      </c>
      <c r="G260" s="24">
        <f t="shared" ref="G260" si="53">SUM(G259)</f>
        <v>500000</v>
      </c>
    </row>
    <row r="261" spans="1:7" ht="12" customHeight="1" outlineLevel="1" x14ac:dyDescent="0.25">
      <c r="A261" s="3" t="s">
        <v>220</v>
      </c>
      <c r="B261" s="3" t="s">
        <v>269</v>
      </c>
      <c r="C261" s="3" t="s">
        <v>270</v>
      </c>
      <c r="D261" s="3" t="s">
        <v>93</v>
      </c>
      <c r="E261" s="4" t="s">
        <v>94</v>
      </c>
      <c r="F261" s="48">
        <v>0</v>
      </c>
      <c r="G261" s="24">
        <v>600000</v>
      </c>
    </row>
    <row r="262" spans="1:7" ht="12" customHeight="1" x14ac:dyDescent="0.25">
      <c r="A262" s="70" t="s">
        <v>271</v>
      </c>
      <c r="B262" s="71"/>
      <c r="C262" s="71"/>
      <c r="D262" s="71"/>
      <c r="E262" s="71"/>
      <c r="F262" s="48">
        <f t="shared" ref="F262" si="54">SUM(F261)</f>
        <v>0</v>
      </c>
      <c r="G262" s="24">
        <f t="shared" ref="G262" si="55">SUM(G261)</f>
        <v>600000</v>
      </c>
    </row>
    <row r="263" spans="1:7" s="6" customFormat="1" ht="12" customHeight="1" x14ac:dyDescent="0.25">
      <c r="A263" s="72" t="s">
        <v>272</v>
      </c>
      <c r="B263" s="73"/>
      <c r="C263" s="73"/>
      <c r="D263" s="73"/>
      <c r="E263" s="73"/>
      <c r="F263" s="49">
        <f>SUM(F202,F206,F209,F211,F213,F217,F219,F221,F225,F230,F232,F235,F241,F241,F248,F252,F258,F260,F262,F244)</f>
        <v>4650000</v>
      </c>
      <c r="G263" s="44">
        <f>SUM(G202,G206,G209,G211,G213,G215,G217,G219,G221,G225,G230,G232,G235,G237,G241,G248,G252,G258,G260,G262,G244)</f>
        <v>22525951</v>
      </c>
    </row>
    <row r="264" spans="1:7" ht="12" customHeight="1" outlineLevel="1" x14ac:dyDescent="0.25">
      <c r="A264" s="3" t="s">
        <v>273</v>
      </c>
      <c r="B264" s="3" t="s">
        <v>274</v>
      </c>
      <c r="C264" s="3" t="s">
        <v>257</v>
      </c>
      <c r="D264" s="3" t="s">
        <v>275</v>
      </c>
      <c r="E264" s="4" t="s">
        <v>276</v>
      </c>
      <c r="F264" s="48">
        <v>90000</v>
      </c>
      <c r="G264" s="24">
        <v>0</v>
      </c>
    </row>
    <row r="265" spans="1:7" ht="12" customHeight="1" outlineLevel="1" x14ac:dyDescent="0.25">
      <c r="A265" s="3" t="s">
        <v>273</v>
      </c>
      <c r="B265" s="3" t="s">
        <v>274</v>
      </c>
      <c r="C265" s="3" t="s">
        <v>257</v>
      </c>
      <c r="D265" s="3" t="s">
        <v>133</v>
      </c>
      <c r="E265" s="4" t="s">
        <v>134</v>
      </c>
      <c r="F265" s="48">
        <v>0</v>
      </c>
      <c r="G265" s="24">
        <v>10000</v>
      </c>
    </row>
    <row r="266" spans="1:7" ht="12" customHeight="1" outlineLevel="1" x14ac:dyDescent="0.25">
      <c r="A266" s="3" t="s">
        <v>273</v>
      </c>
      <c r="B266" s="3" t="s">
        <v>274</v>
      </c>
      <c r="C266" s="3" t="s">
        <v>257</v>
      </c>
      <c r="D266" s="3" t="s">
        <v>277</v>
      </c>
      <c r="E266" s="4" t="s">
        <v>278</v>
      </c>
      <c r="F266" s="48">
        <v>0</v>
      </c>
      <c r="G266" s="24">
        <v>1000</v>
      </c>
    </row>
    <row r="267" spans="1:7" ht="12" customHeight="1" outlineLevel="1" x14ac:dyDescent="0.25">
      <c r="A267" s="3" t="s">
        <v>273</v>
      </c>
      <c r="B267" s="3" t="s">
        <v>274</v>
      </c>
      <c r="C267" s="3" t="s">
        <v>257</v>
      </c>
      <c r="D267" s="3" t="s">
        <v>279</v>
      </c>
      <c r="E267" s="4" t="s">
        <v>280</v>
      </c>
      <c r="F267" s="48">
        <v>0</v>
      </c>
      <c r="G267" s="24">
        <v>100000</v>
      </c>
    </row>
    <row r="268" spans="1:7" ht="12" customHeight="1" x14ac:dyDescent="0.25">
      <c r="A268" s="70" t="s">
        <v>281</v>
      </c>
      <c r="B268" s="71"/>
      <c r="C268" s="71"/>
      <c r="D268" s="71"/>
      <c r="E268" s="71"/>
      <c r="F268" s="48">
        <f>SUM(F264:F267)</f>
        <v>90000</v>
      </c>
      <c r="G268" s="24">
        <f>SUM(G264:G267)</f>
        <v>111000</v>
      </c>
    </row>
    <row r="269" spans="1:7" ht="12" customHeight="1" outlineLevel="1" x14ac:dyDescent="0.25">
      <c r="A269" s="3" t="s">
        <v>273</v>
      </c>
      <c r="B269" s="3" t="s">
        <v>282</v>
      </c>
      <c r="C269" s="3" t="s">
        <v>257</v>
      </c>
      <c r="D269" s="3" t="s">
        <v>283</v>
      </c>
      <c r="E269" s="4" t="s">
        <v>284</v>
      </c>
      <c r="F269" s="48">
        <v>10000</v>
      </c>
      <c r="G269" s="24">
        <v>0</v>
      </c>
    </row>
    <row r="270" spans="1:7" ht="12" customHeight="1" x14ac:dyDescent="0.25">
      <c r="A270" s="70" t="s">
        <v>285</v>
      </c>
      <c r="B270" s="71"/>
      <c r="C270" s="71"/>
      <c r="D270" s="71"/>
      <c r="E270" s="71"/>
      <c r="F270" s="48">
        <f>SUM(F269:F269)</f>
        <v>10000</v>
      </c>
      <c r="G270" s="24">
        <f>SUM(G269:G269)</f>
        <v>0</v>
      </c>
    </row>
    <row r="271" spans="1:7" ht="12" customHeight="1" outlineLevel="1" x14ac:dyDescent="0.25">
      <c r="A271" s="3" t="s">
        <v>273</v>
      </c>
      <c r="B271" s="3" t="s">
        <v>286</v>
      </c>
      <c r="C271" s="3" t="s">
        <v>257</v>
      </c>
      <c r="D271" s="3" t="s">
        <v>71</v>
      </c>
      <c r="E271" s="4" t="s">
        <v>179</v>
      </c>
      <c r="F271" s="48">
        <v>10000</v>
      </c>
      <c r="G271" s="24">
        <v>0</v>
      </c>
    </row>
    <row r="272" spans="1:7" ht="12" customHeight="1" outlineLevel="1" x14ac:dyDescent="0.25">
      <c r="A272" s="3" t="s">
        <v>273</v>
      </c>
      <c r="B272" s="3" t="s">
        <v>286</v>
      </c>
      <c r="C272" s="3" t="s">
        <v>257</v>
      </c>
      <c r="D272" s="3" t="s">
        <v>93</v>
      </c>
      <c r="E272" s="4" t="s">
        <v>94</v>
      </c>
      <c r="F272" s="48">
        <v>0</v>
      </c>
      <c r="G272" s="24">
        <v>5000</v>
      </c>
    </row>
    <row r="273" spans="1:13" ht="12" customHeight="1" x14ac:dyDescent="0.25">
      <c r="A273" s="70" t="s">
        <v>287</v>
      </c>
      <c r="B273" s="71"/>
      <c r="C273" s="71"/>
      <c r="D273" s="71"/>
      <c r="E273" s="71"/>
      <c r="F273" s="48">
        <f t="shared" ref="F273" si="56">SUM(F271:F272)</f>
        <v>10000</v>
      </c>
      <c r="G273" s="24">
        <f t="shared" ref="G273" si="57">SUM(G271:G272)</f>
        <v>5000</v>
      </c>
    </row>
    <row r="274" spans="1:13" ht="12" customHeight="1" outlineLevel="1" x14ac:dyDescent="0.25">
      <c r="A274" s="3" t="s">
        <v>273</v>
      </c>
      <c r="B274" s="3" t="s">
        <v>288</v>
      </c>
      <c r="C274" s="3" t="s">
        <v>232</v>
      </c>
      <c r="D274" s="3" t="s">
        <v>93</v>
      </c>
      <c r="E274" s="4" t="s">
        <v>94</v>
      </c>
      <c r="F274" s="48">
        <v>0</v>
      </c>
      <c r="G274" s="24">
        <v>100000</v>
      </c>
    </row>
    <row r="275" spans="1:13" ht="12" customHeight="1" x14ac:dyDescent="0.25">
      <c r="A275" s="70" t="s">
        <v>289</v>
      </c>
      <c r="B275" s="71"/>
      <c r="C275" s="71"/>
      <c r="D275" s="71"/>
      <c r="E275" s="71"/>
      <c r="F275" s="48">
        <f t="shared" ref="F275" si="58">SUM(F274)</f>
        <v>0</v>
      </c>
      <c r="G275" s="24">
        <f t="shared" ref="G275" si="59">SUM(G274)</f>
        <v>100000</v>
      </c>
    </row>
    <row r="276" spans="1:13" ht="12" customHeight="1" outlineLevel="1" x14ac:dyDescent="0.25">
      <c r="A276" s="3" t="s">
        <v>273</v>
      </c>
      <c r="B276" s="3" t="s">
        <v>290</v>
      </c>
      <c r="C276" s="3" t="s">
        <v>237</v>
      </c>
      <c r="D276" s="3" t="s">
        <v>275</v>
      </c>
      <c r="E276" s="4" t="s">
        <v>276</v>
      </c>
      <c r="F276" s="48">
        <v>8500</v>
      </c>
      <c r="G276" s="24">
        <v>0</v>
      </c>
    </row>
    <row r="277" spans="1:13" ht="12" customHeight="1" x14ac:dyDescent="0.25">
      <c r="A277" s="70" t="s">
        <v>291</v>
      </c>
      <c r="B277" s="71"/>
      <c r="C277" s="71"/>
      <c r="D277" s="71"/>
      <c r="E277" s="71"/>
      <c r="F277" s="48">
        <f t="shared" ref="F277" si="60">SUM(F276)</f>
        <v>8500</v>
      </c>
      <c r="G277" s="24">
        <v>0</v>
      </c>
    </row>
    <row r="278" spans="1:13" ht="12" customHeight="1" outlineLevel="1" x14ac:dyDescent="0.25">
      <c r="A278" s="3" t="s">
        <v>273</v>
      </c>
      <c r="B278" s="3" t="s">
        <v>292</v>
      </c>
      <c r="C278" s="3" t="s">
        <v>237</v>
      </c>
      <c r="D278" s="3" t="s">
        <v>93</v>
      </c>
      <c r="E278" s="4" t="s">
        <v>94</v>
      </c>
      <c r="F278" s="48">
        <v>0</v>
      </c>
      <c r="G278" s="24">
        <v>250000</v>
      </c>
    </row>
    <row r="279" spans="1:13" ht="12" customHeight="1" x14ac:dyDescent="0.25">
      <c r="A279" s="70" t="s">
        <v>293</v>
      </c>
      <c r="B279" s="71"/>
      <c r="C279" s="71"/>
      <c r="D279" s="71"/>
      <c r="E279" s="71"/>
      <c r="F279" s="48">
        <f t="shared" ref="F279" si="61">SUM(F278)</f>
        <v>0</v>
      </c>
      <c r="G279" s="24">
        <f t="shared" ref="G279" si="62">SUM(G278)</f>
        <v>250000</v>
      </c>
    </row>
    <row r="280" spans="1:13" s="6" customFormat="1" ht="12" customHeight="1" x14ac:dyDescent="0.25">
      <c r="A280" s="72" t="s">
        <v>294</v>
      </c>
      <c r="B280" s="73"/>
      <c r="C280" s="73"/>
      <c r="D280" s="73"/>
      <c r="E280" s="73"/>
      <c r="F280" s="49">
        <f>SUM(F268,F270,F273,F275,F277,F279)</f>
        <v>118500</v>
      </c>
      <c r="G280" s="44">
        <f>SUM(G268,G270,G273,G275,G277,G279)</f>
        <v>466000</v>
      </c>
    </row>
    <row r="281" spans="1:13" ht="12" customHeight="1" outlineLevel="1" x14ac:dyDescent="0.25">
      <c r="A281" s="3" t="s">
        <v>295</v>
      </c>
      <c r="B281" s="3" t="s">
        <v>296</v>
      </c>
      <c r="C281" s="3" t="s">
        <v>257</v>
      </c>
      <c r="D281" s="3" t="s">
        <v>154</v>
      </c>
      <c r="E281" s="4" t="s">
        <v>155</v>
      </c>
      <c r="F281" s="48">
        <v>50000</v>
      </c>
      <c r="G281" s="24">
        <v>0</v>
      </c>
    </row>
    <row r="282" spans="1:13" ht="12" customHeight="1" outlineLevel="1" x14ac:dyDescent="0.25">
      <c r="A282" s="3" t="s">
        <v>295</v>
      </c>
      <c r="B282" s="3" t="s">
        <v>296</v>
      </c>
      <c r="C282" s="3" t="s">
        <v>257</v>
      </c>
      <c r="D282" s="3" t="s">
        <v>297</v>
      </c>
      <c r="E282" s="4" t="s">
        <v>298</v>
      </c>
      <c r="F282" s="48">
        <v>0</v>
      </c>
      <c r="G282" s="24">
        <v>40000</v>
      </c>
      <c r="H282" s="20"/>
      <c r="I282" s="1"/>
      <c r="J282" s="1"/>
      <c r="K282" s="1"/>
      <c r="L282" s="1"/>
      <c r="M282" s="1"/>
    </row>
    <row r="283" spans="1:13" ht="12" customHeight="1" outlineLevel="1" x14ac:dyDescent="0.25">
      <c r="A283" s="3" t="s">
        <v>295</v>
      </c>
      <c r="B283" s="3" t="s">
        <v>296</v>
      </c>
      <c r="C283" s="3" t="s">
        <v>257</v>
      </c>
      <c r="D283" s="3" t="s">
        <v>299</v>
      </c>
      <c r="E283" s="4" t="s">
        <v>300</v>
      </c>
      <c r="F283" s="48">
        <v>0</v>
      </c>
      <c r="G283" s="24">
        <v>5000</v>
      </c>
      <c r="H283" s="20"/>
      <c r="I283" s="1"/>
      <c r="J283" s="1"/>
      <c r="K283" s="1"/>
      <c r="L283" s="1"/>
      <c r="M283" s="1"/>
    </row>
    <row r="284" spans="1:13" ht="12" customHeight="1" outlineLevel="1" x14ac:dyDescent="0.25">
      <c r="A284" s="3" t="s">
        <v>295</v>
      </c>
      <c r="B284" s="3" t="s">
        <v>296</v>
      </c>
      <c r="C284" s="3" t="s">
        <v>257</v>
      </c>
      <c r="D284" s="3" t="s">
        <v>114</v>
      </c>
      <c r="E284" s="4" t="s">
        <v>115</v>
      </c>
      <c r="F284" s="48">
        <v>0</v>
      </c>
      <c r="G284" s="24">
        <v>100000</v>
      </c>
      <c r="H284" s="20"/>
      <c r="I284" s="1"/>
      <c r="J284" s="1"/>
      <c r="K284" s="1"/>
      <c r="L284" s="1"/>
      <c r="M284" s="1"/>
    </row>
    <row r="285" spans="1:13" ht="12" customHeight="1" outlineLevel="1" x14ac:dyDescent="0.25">
      <c r="A285" s="3" t="s">
        <v>295</v>
      </c>
      <c r="B285" s="3" t="s">
        <v>296</v>
      </c>
      <c r="C285" s="3" t="s">
        <v>257</v>
      </c>
      <c r="D285" s="3" t="s">
        <v>118</v>
      </c>
      <c r="E285" s="4" t="s">
        <v>119</v>
      </c>
      <c r="F285" s="48">
        <v>0</v>
      </c>
      <c r="G285" s="24">
        <v>400000</v>
      </c>
      <c r="H285" s="20"/>
      <c r="I285" s="1"/>
      <c r="J285" s="1"/>
      <c r="K285" s="1"/>
      <c r="L285" s="1"/>
      <c r="M285" s="1"/>
    </row>
    <row r="286" spans="1:13" ht="12" customHeight="1" outlineLevel="1" x14ac:dyDescent="0.25">
      <c r="A286" s="3" t="s">
        <v>295</v>
      </c>
      <c r="B286" s="3" t="s">
        <v>296</v>
      </c>
      <c r="C286" s="3" t="s">
        <v>257</v>
      </c>
      <c r="D286" s="3" t="s">
        <v>120</v>
      </c>
      <c r="E286" s="4" t="s">
        <v>121</v>
      </c>
      <c r="F286" s="48">
        <v>0</v>
      </c>
      <c r="G286" s="24">
        <v>250000</v>
      </c>
      <c r="H286" s="25"/>
      <c r="I286" s="1"/>
      <c r="J286" s="1"/>
      <c r="K286" s="1"/>
      <c r="L286" s="1"/>
      <c r="M286" s="1"/>
    </row>
    <row r="287" spans="1:13" ht="12" customHeight="1" outlineLevel="1" x14ac:dyDescent="0.25">
      <c r="A287" s="3" t="s">
        <v>295</v>
      </c>
      <c r="B287" s="3" t="s">
        <v>296</v>
      </c>
      <c r="C287" s="3" t="s">
        <v>257</v>
      </c>
      <c r="D287" s="3" t="s">
        <v>125</v>
      </c>
      <c r="E287" s="4" t="s">
        <v>126</v>
      </c>
      <c r="F287" s="48">
        <v>0</v>
      </c>
      <c r="G287" s="24">
        <v>460000</v>
      </c>
      <c r="H287" s="20"/>
      <c r="I287" s="1"/>
      <c r="J287" s="1"/>
      <c r="K287" s="1"/>
      <c r="L287" s="1"/>
      <c r="M287" s="1"/>
    </row>
    <row r="288" spans="1:13" ht="12" customHeight="1" outlineLevel="1" x14ac:dyDescent="0.25">
      <c r="A288" s="3" t="s">
        <v>295</v>
      </c>
      <c r="B288" s="3" t="s">
        <v>296</v>
      </c>
      <c r="C288" s="3" t="s">
        <v>257</v>
      </c>
      <c r="D288" s="3" t="s">
        <v>131</v>
      </c>
      <c r="E288" s="4" t="s">
        <v>132</v>
      </c>
      <c r="F288" s="48">
        <v>0</v>
      </c>
      <c r="G288" s="24">
        <v>230000</v>
      </c>
      <c r="H288" s="86"/>
      <c r="I288" s="87"/>
      <c r="J288" s="87"/>
      <c r="K288" s="1"/>
      <c r="L288" s="1"/>
      <c r="M288" s="1"/>
    </row>
    <row r="289" spans="1:13" ht="12" customHeight="1" outlineLevel="1" x14ac:dyDescent="0.25">
      <c r="A289" s="3" t="s">
        <v>295</v>
      </c>
      <c r="B289" s="3" t="s">
        <v>296</v>
      </c>
      <c r="C289" s="3" t="s">
        <v>257</v>
      </c>
      <c r="D289" s="3" t="s">
        <v>93</v>
      </c>
      <c r="E289" s="4" t="s">
        <v>94</v>
      </c>
      <c r="F289" s="48">
        <v>0</v>
      </c>
      <c r="G289" s="24">
        <v>20000</v>
      </c>
      <c r="H289" s="20"/>
      <c r="I289" s="1"/>
      <c r="J289" s="1"/>
      <c r="K289" s="1"/>
      <c r="L289" s="1"/>
      <c r="M289" s="1"/>
    </row>
    <row r="290" spans="1:13" ht="12" customHeight="1" outlineLevel="1" x14ac:dyDescent="0.25">
      <c r="A290" s="3" t="s">
        <v>295</v>
      </c>
      <c r="B290" s="3" t="s">
        <v>296</v>
      </c>
      <c r="C290" s="3" t="s">
        <v>257</v>
      </c>
      <c r="D290" s="3" t="s">
        <v>76</v>
      </c>
      <c r="E290" s="4" t="s">
        <v>77</v>
      </c>
      <c r="F290" s="48">
        <v>0</v>
      </c>
      <c r="G290" s="24">
        <v>600000</v>
      </c>
      <c r="H290" s="20"/>
      <c r="I290" s="1"/>
      <c r="J290" s="1"/>
      <c r="K290" s="1"/>
      <c r="L290" s="1"/>
      <c r="M290" s="1"/>
    </row>
    <row r="291" spans="1:13" ht="12" customHeight="1" outlineLevel="1" x14ac:dyDescent="0.25">
      <c r="A291" s="60" t="s">
        <v>295</v>
      </c>
      <c r="B291" s="60" t="s">
        <v>296</v>
      </c>
      <c r="C291" s="60" t="s">
        <v>257</v>
      </c>
      <c r="D291" s="60" t="s">
        <v>211</v>
      </c>
      <c r="E291" s="61" t="s">
        <v>212</v>
      </c>
      <c r="F291" s="48">
        <v>0</v>
      </c>
      <c r="G291" s="24">
        <v>0</v>
      </c>
      <c r="H291" s="25"/>
      <c r="I291" s="1"/>
      <c r="J291" s="1"/>
      <c r="K291" s="1"/>
      <c r="L291" s="1"/>
      <c r="M291" s="1"/>
    </row>
    <row r="292" spans="1:13" ht="12" customHeight="1" x14ac:dyDescent="0.25">
      <c r="A292" s="70" t="s">
        <v>301</v>
      </c>
      <c r="B292" s="71"/>
      <c r="C292" s="71"/>
      <c r="D292" s="71"/>
      <c r="E292" s="71"/>
      <c r="F292" s="48">
        <f>SUM(F281:F291)</f>
        <v>50000</v>
      </c>
      <c r="G292" s="24">
        <f>SUM(G281:G291)</f>
        <v>2105000</v>
      </c>
    </row>
    <row r="293" spans="1:13" ht="12" customHeight="1" outlineLevel="1" x14ac:dyDescent="0.25">
      <c r="A293" s="3" t="s">
        <v>295</v>
      </c>
      <c r="B293" s="3" t="s">
        <v>302</v>
      </c>
      <c r="C293" s="3" t="s">
        <v>252</v>
      </c>
      <c r="D293" s="3" t="s">
        <v>118</v>
      </c>
      <c r="E293" s="4" t="s">
        <v>119</v>
      </c>
      <c r="F293" s="48">
        <v>0</v>
      </c>
      <c r="G293" s="24">
        <v>150000</v>
      </c>
    </row>
    <row r="294" spans="1:13" ht="12" customHeight="1" outlineLevel="1" x14ac:dyDescent="0.25">
      <c r="A294" s="3" t="s">
        <v>295</v>
      </c>
      <c r="B294" s="3" t="s">
        <v>302</v>
      </c>
      <c r="C294" s="3" t="s">
        <v>252</v>
      </c>
      <c r="D294" s="3" t="s">
        <v>120</v>
      </c>
      <c r="E294" s="4" t="s">
        <v>121</v>
      </c>
      <c r="F294" s="48">
        <v>0</v>
      </c>
      <c r="G294" s="24">
        <v>600000</v>
      </c>
    </row>
    <row r="295" spans="1:13" ht="12" customHeight="1" outlineLevel="1" x14ac:dyDescent="0.25">
      <c r="A295" s="3" t="s">
        <v>295</v>
      </c>
      <c r="B295" s="3" t="s">
        <v>302</v>
      </c>
      <c r="C295" s="3" t="s">
        <v>252</v>
      </c>
      <c r="D295" s="3" t="s">
        <v>93</v>
      </c>
      <c r="E295" s="4" t="s">
        <v>94</v>
      </c>
      <c r="F295" s="48">
        <v>0</v>
      </c>
      <c r="G295" s="24">
        <v>850000</v>
      </c>
    </row>
    <row r="296" spans="1:13" ht="12" customHeight="1" outlineLevel="1" x14ac:dyDescent="0.25">
      <c r="A296" s="60" t="s">
        <v>295</v>
      </c>
      <c r="B296" s="60" t="s">
        <v>302</v>
      </c>
      <c r="C296" s="60" t="s">
        <v>252</v>
      </c>
      <c r="D296" s="60" t="s">
        <v>76</v>
      </c>
      <c r="E296" s="61" t="s">
        <v>77</v>
      </c>
      <c r="F296" s="48">
        <v>0</v>
      </c>
      <c r="G296" s="24">
        <v>1500000</v>
      </c>
    </row>
    <row r="297" spans="1:13" ht="12" customHeight="1" outlineLevel="1" x14ac:dyDescent="0.25">
      <c r="A297" s="60" t="s">
        <v>295</v>
      </c>
      <c r="B297" s="60" t="s">
        <v>302</v>
      </c>
      <c r="C297" s="60" t="s">
        <v>252</v>
      </c>
      <c r="D297" s="60" t="s">
        <v>211</v>
      </c>
      <c r="E297" s="61" t="s">
        <v>212</v>
      </c>
      <c r="F297" s="48">
        <v>0</v>
      </c>
      <c r="G297" s="24">
        <v>1800000</v>
      </c>
    </row>
    <row r="298" spans="1:13" ht="12" customHeight="1" x14ac:dyDescent="0.25">
      <c r="A298" s="70" t="s">
        <v>303</v>
      </c>
      <c r="B298" s="71"/>
      <c r="C298" s="71"/>
      <c r="D298" s="71"/>
      <c r="E298" s="71"/>
      <c r="F298" s="48">
        <f>SUM(F293:F297)</f>
        <v>0</v>
      </c>
      <c r="G298" s="24">
        <f>SUM(G293:G297)</f>
        <v>4900000</v>
      </c>
    </row>
    <row r="299" spans="1:13" ht="12" customHeight="1" outlineLevel="1" x14ac:dyDescent="0.25">
      <c r="A299" s="3" t="s">
        <v>295</v>
      </c>
      <c r="B299" s="3" t="s">
        <v>304</v>
      </c>
      <c r="C299" s="3" t="s">
        <v>305</v>
      </c>
      <c r="D299" s="3" t="s">
        <v>118</v>
      </c>
      <c r="E299" s="4" t="s">
        <v>119</v>
      </c>
      <c r="F299" s="48">
        <v>0</v>
      </c>
      <c r="G299" s="24">
        <v>10000</v>
      </c>
    </row>
    <row r="300" spans="1:13" ht="12" customHeight="1" outlineLevel="1" x14ac:dyDescent="0.25">
      <c r="A300" s="3" t="s">
        <v>295</v>
      </c>
      <c r="B300" s="3" t="s">
        <v>304</v>
      </c>
      <c r="C300" s="3" t="s">
        <v>305</v>
      </c>
      <c r="D300" s="3" t="s">
        <v>76</v>
      </c>
      <c r="E300" s="4" t="s">
        <v>77</v>
      </c>
      <c r="F300" s="48">
        <v>0</v>
      </c>
      <c r="G300" s="24">
        <v>15000</v>
      </c>
    </row>
    <row r="301" spans="1:13" ht="12" customHeight="1" x14ac:dyDescent="0.25">
      <c r="A301" s="70" t="s">
        <v>306</v>
      </c>
      <c r="B301" s="71"/>
      <c r="C301" s="71"/>
      <c r="D301" s="71"/>
      <c r="E301" s="71"/>
      <c r="F301" s="48">
        <f t="shared" ref="F301" si="63">SUM(F299:F300)</f>
        <v>0</v>
      </c>
      <c r="G301" s="24">
        <f t="shared" ref="G301" si="64">SUM(G299:G300)</f>
        <v>25000</v>
      </c>
    </row>
    <row r="302" spans="1:13" ht="12" customHeight="1" outlineLevel="1" x14ac:dyDescent="0.25">
      <c r="A302" s="3" t="s">
        <v>295</v>
      </c>
      <c r="B302" s="3" t="s">
        <v>307</v>
      </c>
      <c r="C302" s="3" t="s">
        <v>91</v>
      </c>
      <c r="D302" s="3" t="s">
        <v>120</v>
      </c>
      <c r="E302" s="4" t="s">
        <v>121</v>
      </c>
      <c r="F302" s="48">
        <v>0</v>
      </c>
      <c r="G302" s="24">
        <v>10000</v>
      </c>
    </row>
    <row r="303" spans="1:13" ht="12" customHeight="1" outlineLevel="1" x14ac:dyDescent="0.25">
      <c r="A303" s="3" t="s">
        <v>295</v>
      </c>
      <c r="B303" s="3" t="s">
        <v>307</v>
      </c>
      <c r="C303" s="3" t="s">
        <v>91</v>
      </c>
      <c r="D303" s="3" t="s">
        <v>76</v>
      </c>
      <c r="E303" s="4" t="s">
        <v>77</v>
      </c>
      <c r="F303" s="48">
        <v>0</v>
      </c>
      <c r="G303" s="24">
        <v>20000</v>
      </c>
    </row>
    <row r="304" spans="1:13" ht="12" customHeight="1" x14ac:dyDescent="0.25">
      <c r="A304" s="70" t="s">
        <v>308</v>
      </c>
      <c r="B304" s="71"/>
      <c r="C304" s="71"/>
      <c r="D304" s="71"/>
      <c r="E304" s="71"/>
      <c r="F304" s="48">
        <f>SUM(F302:F303)</f>
        <v>0</v>
      </c>
      <c r="G304" s="24">
        <f>SUM(G302:G303)</f>
        <v>30000</v>
      </c>
    </row>
    <row r="305" spans="1:7" ht="12" customHeight="1" outlineLevel="1" x14ac:dyDescent="0.25">
      <c r="A305" s="3" t="s">
        <v>295</v>
      </c>
      <c r="B305" s="3" t="s">
        <v>309</v>
      </c>
      <c r="C305" s="3" t="s">
        <v>91</v>
      </c>
      <c r="D305" s="3" t="s">
        <v>93</v>
      </c>
      <c r="E305" s="4" t="s">
        <v>94</v>
      </c>
      <c r="F305" s="48">
        <v>0</v>
      </c>
      <c r="G305" s="24">
        <v>500000</v>
      </c>
    </row>
    <row r="306" spans="1:7" ht="12" customHeight="1" outlineLevel="1" x14ac:dyDescent="0.25">
      <c r="A306" s="3" t="s">
        <v>295</v>
      </c>
      <c r="B306" s="3" t="s">
        <v>309</v>
      </c>
      <c r="C306" s="3" t="s">
        <v>91</v>
      </c>
      <c r="D306" s="3" t="s">
        <v>76</v>
      </c>
      <c r="E306" s="4" t="s">
        <v>77</v>
      </c>
      <c r="F306" s="48">
        <v>0</v>
      </c>
      <c r="G306" s="24">
        <v>150000</v>
      </c>
    </row>
    <row r="307" spans="1:7" ht="12" customHeight="1" x14ac:dyDescent="0.25">
      <c r="A307" s="70" t="s">
        <v>310</v>
      </c>
      <c r="B307" s="71"/>
      <c r="C307" s="71"/>
      <c r="D307" s="71"/>
      <c r="E307" s="71"/>
      <c r="F307" s="48">
        <f t="shared" ref="F307" si="65">SUM(F305:F306)</f>
        <v>0</v>
      </c>
      <c r="G307" s="24">
        <f t="shared" ref="G307" si="66">SUM(G305:G306)</f>
        <v>650000</v>
      </c>
    </row>
    <row r="308" spans="1:7" ht="12" hidden="1" customHeight="1" outlineLevel="2" x14ac:dyDescent="0.25">
      <c r="A308" s="13" t="s">
        <v>295</v>
      </c>
      <c r="B308" s="26" t="s">
        <v>528</v>
      </c>
      <c r="C308" s="26" t="s">
        <v>257</v>
      </c>
      <c r="D308" s="26" t="s">
        <v>118</v>
      </c>
      <c r="E308" s="26" t="s">
        <v>119</v>
      </c>
      <c r="F308" s="48">
        <v>0</v>
      </c>
      <c r="G308" s="24">
        <v>50000</v>
      </c>
    </row>
    <row r="309" spans="1:7" ht="12" customHeight="1" outlineLevel="1" collapsed="1" x14ac:dyDescent="0.25">
      <c r="A309" s="3" t="s">
        <v>295</v>
      </c>
      <c r="B309" s="3" t="s">
        <v>311</v>
      </c>
      <c r="C309" s="3" t="s">
        <v>257</v>
      </c>
      <c r="D309" s="3" t="s">
        <v>120</v>
      </c>
      <c r="E309" s="4" t="s">
        <v>121</v>
      </c>
      <c r="F309" s="48">
        <v>0</v>
      </c>
      <c r="G309" s="24">
        <v>240000</v>
      </c>
    </row>
    <row r="310" spans="1:7" ht="12" customHeight="1" outlineLevel="1" x14ac:dyDescent="0.25">
      <c r="A310" s="3" t="s">
        <v>295</v>
      </c>
      <c r="B310" s="3" t="s">
        <v>311</v>
      </c>
      <c r="C310" s="3" t="s">
        <v>257</v>
      </c>
      <c r="D310" s="3" t="s">
        <v>93</v>
      </c>
      <c r="E310" s="4" t="s">
        <v>94</v>
      </c>
      <c r="F310" s="48">
        <v>0</v>
      </c>
      <c r="G310" s="24">
        <v>160000</v>
      </c>
    </row>
    <row r="311" spans="1:7" ht="12" customHeight="1" outlineLevel="1" x14ac:dyDescent="0.25">
      <c r="A311" s="3" t="s">
        <v>295</v>
      </c>
      <c r="B311" s="3" t="s">
        <v>311</v>
      </c>
      <c r="C311" s="3" t="s">
        <v>257</v>
      </c>
      <c r="D311" s="3" t="s">
        <v>76</v>
      </c>
      <c r="E311" s="4" t="s">
        <v>77</v>
      </c>
      <c r="F311" s="48">
        <v>0</v>
      </c>
      <c r="G311" s="24">
        <v>500000</v>
      </c>
    </row>
    <row r="312" spans="1:7" ht="12" customHeight="1" x14ac:dyDescent="0.25">
      <c r="A312" s="70" t="s">
        <v>312</v>
      </c>
      <c r="B312" s="71"/>
      <c r="C312" s="71"/>
      <c r="D312" s="71"/>
      <c r="E312" s="71"/>
      <c r="F312" s="48">
        <f t="shared" ref="F312:G312" si="67">SUM(F308:F311)</f>
        <v>0</v>
      </c>
      <c r="G312" s="24">
        <f t="shared" si="67"/>
        <v>950000</v>
      </c>
    </row>
    <row r="313" spans="1:7" ht="12" customHeight="1" outlineLevel="1" x14ac:dyDescent="0.25">
      <c r="A313" s="3" t="s">
        <v>295</v>
      </c>
      <c r="B313" s="3" t="s">
        <v>313</v>
      </c>
      <c r="C313" s="3" t="s">
        <v>261</v>
      </c>
      <c r="D313" s="3" t="s">
        <v>118</v>
      </c>
      <c r="E313" s="4" t="s">
        <v>119</v>
      </c>
      <c r="F313" s="48">
        <v>0</v>
      </c>
      <c r="G313" s="24">
        <v>50000</v>
      </c>
    </row>
    <row r="314" spans="1:7" ht="12" customHeight="1" outlineLevel="1" x14ac:dyDescent="0.25">
      <c r="A314" s="3" t="s">
        <v>295</v>
      </c>
      <c r="B314" s="3" t="s">
        <v>474</v>
      </c>
      <c r="C314" s="3" t="s">
        <v>261</v>
      </c>
      <c r="D314" s="3" t="s">
        <v>120</v>
      </c>
      <c r="E314" s="23" t="s">
        <v>489</v>
      </c>
      <c r="F314" s="48">
        <v>0</v>
      </c>
      <c r="G314" s="24">
        <v>10000</v>
      </c>
    </row>
    <row r="315" spans="1:7" ht="12" customHeight="1" outlineLevel="1" x14ac:dyDescent="0.25">
      <c r="A315" s="3" t="s">
        <v>295</v>
      </c>
      <c r="B315" s="3" t="s">
        <v>313</v>
      </c>
      <c r="C315" s="3" t="s">
        <v>261</v>
      </c>
      <c r="D315" s="3" t="s">
        <v>166</v>
      </c>
      <c r="E315" s="4" t="s">
        <v>167</v>
      </c>
      <c r="F315" s="48">
        <v>0</v>
      </c>
      <c r="G315" s="24">
        <v>30000</v>
      </c>
    </row>
    <row r="316" spans="1:7" ht="12" customHeight="1" outlineLevel="1" x14ac:dyDescent="0.25">
      <c r="A316" s="60" t="s">
        <v>295</v>
      </c>
      <c r="B316" s="60" t="s">
        <v>313</v>
      </c>
      <c r="C316" s="60" t="s">
        <v>261</v>
      </c>
      <c r="D316" s="60" t="s">
        <v>93</v>
      </c>
      <c r="E316" s="61" t="s">
        <v>94</v>
      </c>
      <c r="F316" s="48">
        <v>0</v>
      </c>
      <c r="G316" s="24">
        <v>0</v>
      </c>
    </row>
    <row r="317" spans="1:7" ht="12" customHeight="1" outlineLevel="1" x14ac:dyDescent="0.25">
      <c r="A317" s="55" t="s">
        <v>295</v>
      </c>
      <c r="B317" s="55" t="s">
        <v>313</v>
      </c>
      <c r="C317" s="55" t="s">
        <v>261</v>
      </c>
      <c r="D317" s="55" t="s">
        <v>76</v>
      </c>
      <c r="E317" s="56" t="s">
        <v>77</v>
      </c>
      <c r="F317" s="48">
        <v>0</v>
      </c>
      <c r="G317" s="24">
        <v>1000000</v>
      </c>
    </row>
    <row r="318" spans="1:7" ht="12" customHeight="1" x14ac:dyDescent="0.25">
      <c r="A318" s="70" t="s">
        <v>314</v>
      </c>
      <c r="B318" s="71"/>
      <c r="C318" s="71"/>
      <c r="D318" s="71"/>
      <c r="E318" s="71"/>
      <c r="F318" s="48">
        <f>SUM(F313:F317)</f>
        <v>0</v>
      </c>
      <c r="G318" s="24">
        <f>SUM(G313:G317)</f>
        <v>1090000</v>
      </c>
    </row>
    <row r="319" spans="1:7" ht="12" customHeight="1" outlineLevel="1" x14ac:dyDescent="0.25">
      <c r="A319" s="3" t="s">
        <v>295</v>
      </c>
      <c r="B319" s="3" t="s">
        <v>315</v>
      </c>
      <c r="C319" s="3" t="s">
        <v>316</v>
      </c>
      <c r="D319" s="3" t="s">
        <v>120</v>
      </c>
      <c r="E319" s="4" t="s">
        <v>121</v>
      </c>
      <c r="F319" s="48">
        <v>0</v>
      </c>
      <c r="G319" s="24">
        <v>60000</v>
      </c>
    </row>
    <row r="320" spans="1:7" ht="12" customHeight="1" outlineLevel="1" x14ac:dyDescent="0.25">
      <c r="A320" s="3" t="s">
        <v>295</v>
      </c>
      <c r="B320" s="3" t="s">
        <v>593</v>
      </c>
      <c r="C320" s="3" t="s">
        <v>316</v>
      </c>
      <c r="D320" s="3" t="s">
        <v>76</v>
      </c>
      <c r="E320" s="4" t="s">
        <v>77</v>
      </c>
      <c r="F320" s="48">
        <v>0</v>
      </c>
      <c r="G320" s="24">
        <v>100000</v>
      </c>
    </row>
    <row r="321" spans="1:1347" ht="12" customHeight="1" x14ac:dyDescent="0.25">
      <c r="A321" s="70" t="s">
        <v>317</v>
      </c>
      <c r="B321" s="71"/>
      <c r="C321" s="71"/>
      <c r="D321" s="71"/>
      <c r="E321" s="71"/>
      <c r="F321" s="48">
        <f>SUM(F319:F320)</f>
        <v>0</v>
      </c>
      <c r="G321" s="24">
        <f>SUM(G319:G320)</f>
        <v>160000</v>
      </c>
    </row>
    <row r="322" spans="1:1347" ht="12" customHeight="1" outlineLevel="1" x14ac:dyDescent="0.25">
      <c r="A322" s="3" t="s">
        <v>295</v>
      </c>
      <c r="B322" s="3" t="s">
        <v>318</v>
      </c>
      <c r="C322" s="3" t="s">
        <v>242</v>
      </c>
      <c r="D322" s="3" t="s">
        <v>118</v>
      </c>
      <c r="E322" s="4" t="s">
        <v>119</v>
      </c>
      <c r="F322" s="48">
        <v>0</v>
      </c>
      <c r="G322" s="24">
        <v>200000</v>
      </c>
    </row>
    <row r="323" spans="1:1347" ht="12" customHeight="1" outlineLevel="1" x14ac:dyDescent="0.25">
      <c r="A323" s="3" t="s">
        <v>295</v>
      </c>
      <c r="B323" s="3" t="s">
        <v>318</v>
      </c>
      <c r="C323" s="3" t="s">
        <v>242</v>
      </c>
      <c r="D323" s="3" t="s">
        <v>166</v>
      </c>
      <c r="E323" s="4" t="s">
        <v>167</v>
      </c>
      <c r="F323" s="48">
        <v>0</v>
      </c>
      <c r="G323" s="24">
        <v>20000</v>
      </c>
    </row>
    <row r="324" spans="1:1347" ht="12" customHeight="1" outlineLevel="1" x14ac:dyDescent="0.25">
      <c r="A324" s="3" t="s">
        <v>295</v>
      </c>
      <c r="B324" s="3" t="s">
        <v>318</v>
      </c>
      <c r="C324" s="3" t="s">
        <v>242</v>
      </c>
      <c r="D324" s="3" t="s">
        <v>93</v>
      </c>
      <c r="E324" s="4" t="s">
        <v>94</v>
      </c>
      <c r="F324" s="48">
        <v>0</v>
      </c>
      <c r="G324" s="24">
        <v>20000</v>
      </c>
    </row>
    <row r="325" spans="1:1347" ht="12" customHeight="1" outlineLevel="1" x14ac:dyDescent="0.25">
      <c r="A325" s="3" t="s">
        <v>295</v>
      </c>
      <c r="B325" s="3" t="s">
        <v>318</v>
      </c>
      <c r="C325" s="3" t="s">
        <v>242</v>
      </c>
      <c r="D325" s="3" t="s">
        <v>76</v>
      </c>
      <c r="E325" s="4" t="s">
        <v>77</v>
      </c>
      <c r="F325" s="48">
        <v>0</v>
      </c>
      <c r="G325" s="24">
        <v>90000</v>
      </c>
    </row>
    <row r="326" spans="1:1347" ht="12" customHeight="1" x14ac:dyDescent="0.25">
      <c r="A326" s="70" t="s">
        <v>319</v>
      </c>
      <c r="B326" s="71"/>
      <c r="C326" s="71"/>
      <c r="D326" s="71"/>
      <c r="E326" s="71"/>
      <c r="F326" s="48">
        <f>SUM(F322:F325)</f>
        <v>0</v>
      </c>
      <c r="G326" s="24">
        <f>SUM(G322:G325)</f>
        <v>330000</v>
      </c>
    </row>
    <row r="327" spans="1:1347" ht="12" customHeight="1" outlineLevel="1" x14ac:dyDescent="0.25">
      <c r="A327" s="3" t="s">
        <v>295</v>
      </c>
      <c r="B327" s="3" t="s">
        <v>320</v>
      </c>
      <c r="C327" s="3" t="s">
        <v>237</v>
      </c>
      <c r="D327" s="3" t="s">
        <v>120</v>
      </c>
      <c r="E327" s="4" t="s">
        <v>121</v>
      </c>
      <c r="F327" s="48">
        <v>0</v>
      </c>
      <c r="G327" s="24">
        <v>50000</v>
      </c>
    </row>
    <row r="328" spans="1:1347" ht="12" customHeight="1" outlineLevel="1" x14ac:dyDescent="0.25">
      <c r="A328" s="60" t="s">
        <v>295</v>
      </c>
      <c r="B328" s="60" t="s">
        <v>320</v>
      </c>
      <c r="C328" s="60" t="s">
        <v>237</v>
      </c>
      <c r="D328" s="60" t="s">
        <v>76</v>
      </c>
      <c r="E328" s="61" t="s">
        <v>77</v>
      </c>
      <c r="F328" s="48">
        <v>0</v>
      </c>
      <c r="G328" s="24">
        <v>0</v>
      </c>
    </row>
    <row r="329" spans="1:1347" ht="12" customHeight="1" x14ac:dyDescent="0.25">
      <c r="A329" s="70" t="s">
        <v>321</v>
      </c>
      <c r="B329" s="71"/>
      <c r="C329" s="71"/>
      <c r="D329" s="71"/>
      <c r="E329" s="71"/>
      <c r="F329" s="48">
        <f>SUM(F327:F328)</f>
        <v>0</v>
      </c>
      <c r="G329" s="24">
        <f>SUM(G327:G328)</f>
        <v>50000</v>
      </c>
      <c r="H329" s="33"/>
    </row>
    <row r="330" spans="1:1347" s="15" customFormat="1" ht="12" customHeight="1" outlineLevel="1" x14ac:dyDescent="0.2">
      <c r="A330" s="13" t="s">
        <v>295</v>
      </c>
      <c r="B330" s="16" t="s">
        <v>476</v>
      </c>
      <c r="C330" s="14">
        <v>3341</v>
      </c>
      <c r="D330" s="14">
        <v>5171</v>
      </c>
      <c r="E330" s="14" t="s">
        <v>77</v>
      </c>
      <c r="F330" s="48">
        <v>0</v>
      </c>
      <c r="G330" s="24">
        <v>100000</v>
      </c>
      <c r="H330" s="34"/>
    </row>
    <row r="331" spans="1:1347" ht="12" customHeight="1" x14ac:dyDescent="0.25">
      <c r="A331" s="65" t="s">
        <v>475</v>
      </c>
      <c r="B331" s="66"/>
      <c r="C331" s="66"/>
      <c r="D331" s="66"/>
      <c r="E331" s="67"/>
      <c r="F331" s="48">
        <f t="shared" ref="F331" si="68">SUM(F330)</f>
        <v>0</v>
      </c>
      <c r="G331" s="24">
        <f t="shared" ref="G331" si="69">SUM(G330)</f>
        <v>100000</v>
      </c>
      <c r="H331" s="35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6"/>
      <c r="FN331" s="36"/>
      <c r="FO331" s="36"/>
      <c r="FP331" s="36"/>
      <c r="FQ331" s="36"/>
      <c r="FR331" s="36"/>
      <c r="FS331" s="36"/>
      <c r="FT331" s="36"/>
      <c r="FU331" s="36"/>
      <c r="FV331" s="36"/>
      <c r="FW331" s="36"/>
      <c r="FX331" s="36"/>
      <c r="FY331" s="36"/>
      <c r="FZ331" s="36"/>
      <c r="GA331" s="36"/>
      <c r="GB331" s="36"/>
      <c r="GC331" s="36"/>
      <c r="GD331" s="36"/>
      <c r="GE331" s="36"/>
      <c r="GF331" s="36"/>
      <c r="GG331" s="36"/>
      <c r="GH331" s="36"/>
      <c r="GI331" s="36"/>
      <c r="GJ331" s="36"/>
      <c r="GK331" s="36"/>
      <c r="GL331" s="36"/>
      <c r="GM331" s="36"/>
      <c r="GN331" s="36"/>
      <c r="GO331" s="36"/>
      <c r="GP331" s="36"/>
      <c r="GQ331" s="36"/>
      <c r="GR331" s="36"/>
      <c r="GS331" s="36"/>
      <c r="GT331" s="36"/>
      <c r="GU331" s="36"/>
      <c r="GV331" s="36"/>
      <c r="GW331" s="36"/>
      <c r="GX331" s="36"/>
      <c r="GY331" s="36"/>
      <c r="GZ331" s="36"/>
      <c r="HA331" s="36"/>
      <c r="HB331" s="36"/>
      <c r="HC331" s="36"/>
      <c r="HD331" s="36"/>
      <c r="HE331" s="36"/>
      <c r="HF331" s="36"/>
      <c r="HG331" s="36"/>
      <c r="HH331" s="36"/>
      <c r="HI331" s="36"/>
      <c r="HJ331" s="36"/>
      <c r="HK331" s="36"/>
      <c r="HL331" s="36"/>
      <c r="HM331" s="36"/>
      <c r="HN331" s="36"/>
      <c r="HO331" s="36"/>
      <c r="HP331" s="36"/>
      <c r="HQ331" s="36"/>
      <c r="HR331" s="36"/>
      <c r="HS331" s="36"/>
      <c r="HT331" s="36"/>
      <c r="HU331" s="36"/>
      <c r="HV331" s="36"/>
      <c r="HW331" s="36"/>
      <c r="HX331" s="36"/>
      <c r="HY331" s="36"/>
      <c r="HZ331" s="36"/>
      <c r="IA331" s="36"/>
      <c r="IB331" s="36"/>
      <c r="IC331" s="36"/>
      <c r="ID331" s="36"/>
      <c r="IE331" s="36"/>
      <c r="IF331" s="36"/>
      <c r="IG331" s="36"/>
      <c r="IH331" s="36"/>
      <c r="II331" s="36"/>
      <c r="IJ331" s="36"/>
      <c r="IK331" s="36"/>
      <c r="IL331" s="36"/>
      <c r="IM331" s="36"/>
      <c r="IN331" s="36"/>
      <c r="IO331" s="36"/>
      <c r="IP331" s="36"/>
      <c r="IQ331" s="36"/>
      <c r="IR331" s="36"/>
      <c r="IS331" s="36"/>
      <c r="IT331" s="36"/>
      <c r="IU331" s="36"/>
      <c r="IV331" s="36"/>
      <c r="IW331" s="36"/>
      <c r="IX331" s="36"/>
      <c r="IY331" s="36"/>
      <c r="IZ331" s="36"/>
      <c r="JA331" s="36"/>
      <c r="JB331" s="36"/>
      <c r="JC331" s="36"/>
      <c r="JD331" s="36"/>
      <c r="JE331" s="36"/>
      <c r="JF331" s="36"/>
      <c r="JG331" s="36"/>
      <c r="JH331" s="36"/>
      <c r="JI331" s="36"/>
      <c r="JJ331" s="36"/>
      <c r="JK331" s="36"/>
      <c r="JL331" s="36"/>
      <c r="JM331" s="36"/>
      <c r="JN331" s="36"/>
      <c r="JO331" s="36"/>
      <c r="JP331" s="36"/>
      <c r="JQ331" s="36"/>
      <c r="JR331" s="36"/>
      <c r="JS331" s="36"/>
      <c r="JT331" s="36"/>
      <c r="JU331" s="36"/>
      <c r="JV331" s="36"/>
      <c r="JW331" s="36"/>
      <c r="JX331" s="36"/>
      <c r="JY331" s="36"/>
      <c r="JZ331" s="36"/>
      <c r="KA331" s="36"/>
      <c r="KB331" s="36"/>
      <c r="KC331" s="36"/>
      <c r="KD331" s="36"/>
      <c r="KE331" s="36"/>
      <c r="KF331" s="36"/>
      <c r="KG331" s="36"/>
      <c r="KH331" s="36"/>
      <c r="KI331" s="36"/>
      <c r="KJ331" s="36"/>
      <c r="KK331" s="36"/>
      <c r="KL331" s="36"/>
      <c r="KM331" s="36"/>
      <c r="KN331" s="36"/>
      <c r="KO331" s="36"/>
      <c r="KP331" s="36"/>
      <c r="KQ331" s="36"/>
      <c r="KR331" s="36"/>
      <c r="KS331" s="36"/>
      <c r="KT331" s="36"/>
      <c r="KU331" s="36"/>
      <c r="KV331" s="36"/>
      <c r="KW331" s="36"/>
      <c r="KX331" s="36"/>
      <c r="KY331" s="36"/>
      <c r="KZ331" s="36"/>
      <c r="LA331" s="36"/>
      <c r="LB331" s="36"/>
      <c r="LC331" s="36"/>
      <c r="LD331" s="36"/>
      <c r="LE331" s="36"/>
      <c r="LF331" s="36"/>
      <c r="LG331" s="36"/>
      <c r="LH331" s="36"/>
      <c r="LI331" s="36"/>
      <c r="LJ331" s="36"/>
      <c r="LK331" s="36"/>
      <c r="LL331" s="36"/>
      <c r="LM331" s="36"/>
      <c r="LN331" s="36"/>
      <c r="LO331" s="36"/>
      <c r="LP331" s="36"/>
      <c r="LQ331" s="36"/>
      <c r="LR331" s="36"/>
      <c r="LS331" s="36"/>
      <c r="LT331" s="36"/>
      <c r="LU331" s="36"/>
      <c r="LV331" s="36"/>
      <c r="LW331" s="36"/>
      <c r="LX331" s="36"/>
      <c r="LY331" s="36"/>
      <c r="LZ331" s="36"/>
      <c r="MA331" s="36"/>
      <c r="MB331" s="36"/>
      <c r="MC331" s="36"/>
      <c r="MD331" s="36"/>
      <c r="ME331" s="36"/>
      <c r="MF331" s="36"/>
      <c r="MG331" s="36"/>
      <c r="MH331" s="36"/>
      <c r="MI331" s="36"/>
      <c r="MJ331" s="36"/>
      <c r="MK331" s="36"/>
      <c r="ML331" s="36"/>
      <c r="MM331" s="36"/>
      <c r="MN331" s="36"/>
      <c r="MO331" s="36"/>
      <c r="MP331" s="36"/>
      <c r="MQ331" s="36"/>
      <c r="MR331" s="36"/>
      <c r="MS331" s="36"/>
      <c r="MT331" s="36"/>
      <c r="MU331" s="36"/>
      <c r="MV331" s="36"/>
      <c r="MW331" s="36"/>
      <c r="MX331" s="36"/>
      <c r="MY331" s="36"/>
      <c r="MZ331" s="36"/>
      <c r="NA331" s="36"/>
      <c r="NB331" s="36"/>
      <c r="NC331" s="36"/>
      <c r="ND331" s="36"/>
      <c r="NE331" s="36"/>
      <c r="NF331" s="36"/>
      <c r="NG331" s="36"/>
      <c r="NH331" s="36"/>
      <c r="NI331" s="36"/>
      <c r="NJ331" s="36"/>
      <c r="NK331" s="36"/>
      <c r="NL331" s="36"/>
      <c r="NM331" s="36"/>
      <c r="NN331" s="36"/>
      <c r="NO331" s="36"/>
      <c r="NP331" s="36"/>
      <c r="NQ331" s="36"/>
      <c r="NR331" s="36"/>
      <c r="NS331" s="36"/>
      <c r="NT331" s="36"/>
      <c r="NU331" s="36"/>
      <c r="NV331" s="36"/>
      <c r="NW331" s="36"/>
      <c r="NX331" s="36"/>
      <c r="NY331" s="36"/>
      <c r="NZ331" s="36"/>
      <c r="OA331" s="36"/>
      <c r="OB331" s="36"/>
      <c r="OC331" s="36"/>
      <c r="OD331" s="36"/>
      <c r="OE331" s="36"/>
      <c r="OF331" s="36"/>
      <c r="OG331" s="36"/>
      <c r="OH331" s="36"/>
      <c r="OI331" s="36"/>
      <c r="OJ331" s="36"/>
      <c r="OK331" s="36"/>
      <c r="OL331" s="36"/>
      <c r="OM331" s="36"/>
      <c r="ON331" s="36"/>
      <c r="OO331" s="36"/>
      <c r="OP331" s="36"/>
      <c r="OQ331" s="36"/>
      <c r="OR331" s="36"/>
      <c r="OS331" s="36"/>
      <c r="OT331" s="36"/>
      <c r="OU331" s="36"/>
      <c r="OV331" s="36"/>
      <c r="OW331" s="36"/>
      <c r="OX331" s="36"/>
      <c r="OY331" s="36"/>
      <c r="OZ331" s="36"/>
      <c r="PA331" s="36"/>
      <c r="PB331" s="36"/>
      <c r="PC331" s="36"/>
      <c r="PD331" s="36"/>
      <c r="PE331" s="36"/>
      <c r="PF331" s="36"/>
      <c r="PG331" s="36"/>
      <c r="PH331" s="36"/>
      <c r="PI331" s="36"/>
      <c r="PJ331" s="36"/>
      <c r="PK331" s="36"/>
      <c r="PL331" s="36"/>
      <c r="PM331" s="36"/>
      <c r="PN331" s="36"/>
      <c r="PO331" s="36"/>
      <c r="PP331" s="36"/>
      <c r="PQ331" s="36"/>
      <c r="PR331" s="36"/>
      <c r="PS331" s="36"/>
      <c r="PT331" s="36"/>
      <c r="PU331" s="36"/>
      <c r="PV331" s="36"/>
      <c r="PW331" s="36"/>
      <c r="PX331" s="36"/>
      <c r="PY331" s="36"/>
      <c r="PZ331" s="36"/>
      <c r="QA331" s="36"/>
      <c r="QB331" s="36"/>
      <c r="QC331" s="36"/>
      <c r="QD331" s="36"/>
      <c r="QE331" s="36"/>
      <c r="QF331" s="36"/>
      <c r="QG331" s="36"/>
      <c r="QH331" s="36"/>
      <c r="QI331" s="36"/>
      <c r="QJ331" s="36"/>
      <c r="QK331" s="36"/>
      <c r="QL331" s="36"/>
      <c r="QM331" s="36"/>
      <c r="QN331" s="36"/>
      <c r="QO331" s="36"/>
      <c r="QP331" s="36"/>
      <c r="QQ331" s="36"/>
      <c r="QR331" s="36"/>
      <c r="QS331" s="36"/>
      <c r="QT331" s="36"/>
      <c r="QU331" s="36"/>
      <c r="QV331" s="36"/>
      <c r="QW331" s="36"/>
      <c r="QX331" s="36"/>
      <c r="QY331" s="36"/>
      <c r="QZ331" s="36"/>
      <c r="RA331" s="36"/>
      <c r="RB331" s="36"/>
      <c r="RC331" s="36"/>
      <c r="RD331" s="36"/>
      <c r="RE331" s="36"/>
      <c r="RF331" s="36"/>
      <c r="RG331" s="36"/>
      <c r="RH331" s="36"/>
      <c r="RI331" s="36"/>
      <c r="RJ331" s="36"/>
      <c r="RK331" s="36"/>
      <c r="RL331" s="36"/>
      <c r="RM331" s="36"/>
      <c r="RN331" s="36"/>
      <c r="RO331" s="36"/>
      <c r="RP331" s="36"/>
      <c r="RQ331" s="36"/>
      <c r="RR331" s="36"/>
      <c r="RS331" s="36"/>
      <c r="RT331" s="36"/>
      <c r="RU331" s="36"/>
      <c r="RV331" s="36"/>
      <c r="RW331" s="36"/>
      <c r="RX331" s="36"/>
      <c r="RY331" s="36"/>
      <c r="RZ331" s="36"/>
      <c r="SA331" s="36"/>
      <c r="SB331" s="36"/>
      <c r="SC331" s="36"/>
      <c r="SD331" s="36"/>
      <c r="SE331" s="36"/>
      <c r="SF331" s="36"/>
      <c r="SG331" s="36"/>
      <c r="SH331" s="36"/>
      <c r="SI331" s="36"/>
      <c r="SJ331" s="36"/>
      <c r="SK331" s="36"/>
      <c r="SL331" s="36"/>
      <c r="SM331" s="36"/>
      <c r="SN331" s="36"/>
      <c r="SO331" s="36"/>
      <c r="SP331" s="36"/>
      <c r="SQ331" s="36"/>
      <c r="SR331" s="36"/>
      <c r="SS331" s="36"/>
      <c r="ST331" s="36"/>
      <c r="SU331" s="36"/>
      <c r="SV331" s="36"/>
      <c r="SW331" s="36"/>
      <c r="SX331" s="36"/>
      <c r="SY331" s="36"/>
      <c r="SZ331" s="36"/>
      <c r="TA331" s="36"/>
      <c r="TB331" s="36"/>
      <c r="TC331" s="36"/>
      <c r="TD331" s="36"/>
      <c r="TE331" s="36"/>
      <c r="TF331" s="36"/>
      <c r="TG331" s="36"/>
      <c r="TH331" s="36"/>
      <c r="TI331" s="36"/>
      <c r="TJ331" s="36"/>
      <c r="TK331" s="36"/>
      <c r="TL331" s="36"/>
      <c r="TM331" s="36"/>
      <c r="TN331" s="36"/>
      <c r="TO331" s="36"/>
      <c r="TP331" s="36"/>
      <c r="TQ331" s="36"/>
      <c r="TR331" s="36"/>
      <c r="TS331" s="36"/>
      <c r="TT331" s="36"/>
      <c r="TU331" s="36"/>
      <c r="TV331" s="36"/>
      <c r="TW331" s="36"/>
      <c r="TX331" s="36"/>
      <c r="TY331" s="36"/>
      <c r="TZ331" s="36"/>
      <c r="UA331" s="36"/>
      <c r="UB331" s="36"/>
      <c r="UC331" s="36"/>
      <c r="UD331" s="36"/>
      <c r="UE331" s="36"/>
      <c r="UF331" s="36"/>
      <c r="UG331" s="36"/>
      <c r="UH331" s="36"/>
      <c r="UI331" s="36"/>
      <c r="UJ331" s="36"/>
      <c r="UK331" s="36"/>
      <c r="UL331" s="36"/>
      <c r="UM331" s="36"/>
      <c r="UN331" s="36"/>
      <c r="UO331" s="36"/>
      <c r="UP331" s="36"/>
      <c r="UQ331" s="36"/>
      <c r="UR331" s="36"/>
      <c r="US331" s="36"/>
      <c r="UT331" s="36"/>
      <c r="UU331" s="36"/>
      <c r="UV331" s="36"/>
      <c r="UW331" s="36"/>
      <c r="UX331" s="36"/>
      <c r="UY331" s="36"/>
      <c r="UZ331" s="36"/>
      <c r="VA331" s="36"/>
      <c r="VB331" s="36"/>
      <c r="VC331" s="36"/>
      <c r="VD331" s="36"/>
      <c r="VE331" s="36"/>
      <c r="VF331" s="36"/>
      <c r="VG331" s="36"/>
      <c r="VH331" s="36"/>
      <c r="VI331" s="36"/>
      <c r="VJ331" s="36"/>
      <c r="VK331" s="36"/>
      <c r="VL331" s="36"/>
      <c r="VM331" s="36"/>
      <c r="VN331" s="36"/>
      <c r="VO331" s="36"/>
      <c r="VP331" s="36"/>
      <c r="VQ331" s="36"/>
      <c r="VR331" s="36"/>
      <c r="VS331" s="36"/>
      <c r="VT331" s="36"/>
      <c r="VU331" s="36"/>
      <c r="VV331" s="36"/>
      <c r="VW331" s="36"/>
      <c r="VX331" s="36"/>
      <c r="VY331" s="36"/>
      <c r="VZ331" s="36"/>
      <c r="WA331" s="36"/>
      <c r="WB331" s="36"/>
      <c r="WC331" s="36"/>
      <c r="WD331" s="36"/>
      <c r="WE331" s="36"/>
      <c r="WF331" s="36"/>
      <c r="WG331" s="36"/>
      <c r="WH331" s="36"/>
      <c r="WI331" s="36"/>
      <c r="WJ331" s="36"/>
      <c r="WK331" s="36"/>
      <c r="WL331" s="36"/>
      <c r="WM331" s="36"/>
      <c r="WN331" s="36"/>
      <c r="WO331" s="36"/>
      <c r="WP331" s="36"/>
      <c r="WQ331" s="36"/>
      <c r="WR331" s="36"/>
      <c r="WS331" s="36"/>
      <c r="WT331" s="36"/>
      <c r="WU331" s="36"/>
      <c r="WV331" s="36"/>
      <c r="WW331" s="36"/>
      <c r="WX331" s="36"/>
      <c r="WY331" s="36"/>
      <c r="WZ331" s="36"/>
      <c r="XA331" s="36"/>
      <c r="XB331" s="36"/>
      <c r="XC331" s="36"/>
      <c r="XD331" s="36"/>
      <c r="XE331" s="36"/>
      <c r="XF331" s="36"/>
      <c r="XG331" s="36"/>
      <c r="XH331" s="36"/>
      <c r="XI331" s="36"/>
      <c r="XJ331" s="36"/>
      <c r="XK331" s="36"/>
      <c r="XL331" s="36"/>
      <c r="XM331" s="36"/>
      <c r="XN331" s="36"/>
      <c r="XO331" s="36"/>
      <c r="XP331" s="36"/>
      <c r="XQ331" s="36"/>
      <c r="XR331" s="36"/>
      <c r="XS331" s="36"/>
      <c r="XT331" s="36"/>
      <c r="XU331" s="36"/>
      <c r="XV331" s="36"/>
      <c r="XW331" s="36"/>
      <c r="XX331" s="36"/>
      <c r="XY331" s="36"/>
      <c r="XZ331" s="36"/>
      <c r="YA331" s="36"/>
      <c r="YB331" s="36"/>
      <c r="YC331" s="36"/>
      <c r="YD331" s="36"/>
      <c r="YE331" s="36"/>
      <c r="YF331" s="36"/>
      <c r="YG331" s="36"/>
      <c r="YH331" s="36"/>
      <c r="YI331" s="36"/>
      <c r="YJ331" s="36"/>
      <c r="YK331" s="36"/>
      <c r="YL331" s="36"/>
      <c r="YM331" s="36"/>
      <c r="YN331" s="36"/>
      <c r="YO331" s="36"/>
      <c r="YP331" s="36"/>
      <c r="YQ331" s="36"/>
      <c r="YR331" s="36"/>
      <c r="YS331" s="36"/>
      <c r="YT331" s="36"/>
      <c r="YU331" s="36"/>
      <c r="YV331" s="36"/>
      <c r="YW331" s="36"/>
      <c r="YX331" s="36"/>
      <c r="YY331" s="36"/>
      <c r="YZ331" s="36"/>
      <c r="ZA331" s="36"/>
      <c r="ZB331" s="36"/>
      <c r="ZC331" s="36"/>
      <c r="ZD331" s="36"/>
      <c r="ZE331" s="36"/>
      <c r="ZF331" s="36"/>
      <c r="ZG331" s="36"/>
      <c r="ZH331" s="36"/>
      <c r="ZI331" s="36"/>
      <c r="ZJ331" s="36"/>
      <c r="ZK331" s="36"/>
      <c r="ZL331" s="36"/>
      <c r="ZM331" s="36"/>
      <c r="ZN331" s="36"/>
      <c r="ZO331" s="36"/>
      <c r="ZP331" s="36"/>
      <c r="ZQ331" s="36"/>
      <c r="ZR331" s="36"/>
      <c r="ZS331" s="36"/>
      <c r="ZT331" s="36"/>
      <c r="ZU331" s="36"/>
      <c r="ZV331" s="36"/>
      <c r="ZW331" s="36"/>
      <c r="ZX331" s="36"/>
      <c r="ZY331" s="36"/>
      <c r="ZZ331" s="36"/>
      <c r="AAA331" s="36"/>
      <c r="AAB331" s="36"/>
      <c r="AAC331" s="36"/>
      <c r="AAD331" s="36"/>
      <c r="AAE331" s="36"/>
      <c r="AAF331" s="36"/>
      <c r="AAG331" s="36"/>
      <c r="AAH331" s="36"/>
      <c r="AAI331" s="36"/>
      <c r="AAJ331" s="36"/>
      <c r="AAK331" s="36"/>
      <c r="AAL331" s="36"/>
      <c r="AAM331" s="36"/>
      <c r="AAN331" s="36"/>
      <c r="AAO331" s="36"/>
      <c r="AAP331" s="36"/>
      <c r="AAQ331" s="36"/>
      <c r="AAR331" s="36"/>
      <c r="AAS331" s="36"/>
      <c r="AAT331" s="36"/>
      <c r="AAU331" s="36"/>
      <c r="AAV331" s="36"/>
      <c r="AAW331" s="36"/>
      <c r="AAX331" s="36"/>
      <c r="AAY331" s="36"/>
      <c r="AAZ331" s="36"/>
      <c r="ABA331" s="36"/>
      <c r="ABB331" s="36"/>
      <c r="ABC331" s="36"/>
      <c r="ABD331" s="36"/>
      <c r="ABE331" s="36"/>
      <c r="ABF331" s="36"/>
      <c r="ABG331" s="36"/>
      <c r="ABH331" s="36"/>
      <c r="ABI331" s="36"/>
      <c r="ABJ331" s="36"/>
      <c r="ABK331" s="36"/>
      <c r="ABL331" s="36"/>
      <c r="ABM331" s="36"/>
      <c r="ABN331" s="36"/>
      <c r="ABO331" s="36"/>
      <c r="ABP331" s="36"/>
      <c r="ABQ331" s="36"/>
      <c r="ABR331" s="36"/>
      <c r="ABS331" s="36"/>
      <c r="ABT331" s="36"/>
      <c r="ABU331" s="36"/>
      <c r="ABV331" s="36"/>
      <c r="ABW331" s="36"/>
      <c r="ABX331" s="36"/>
      <c r="ABY331" s="36"/>
      <c r="ABZ331" s="36"/>
      <c r="ACA331" s="36"/>
      <c r="ACB331" s="36"/>
      <c r="ACC331" s="36"/>
      <c r="ACD331" s="36"/>
      <c r="ACE331" s="36"/>
      <c r="ACF331" s="36"/>
      <c r="ACG331" s="36"/>
      <c r="ACH331" s="36"/>
      <c r="ACI331" s="36"/>
      <c r="ACJ331" s="36"/>
      <c r="ACK331" s="36"/>
      <c r="ACL331" s="36"/>
      <c r="ACM331" s="36"/>
      <c r="ACN331" s="36"/>
      <c r="ACO331" s="36"/>
      <c r="ACP331" s="36"/>
      <c r="ACQ331" s="36"/>
      <c r="ACR331" s="36"/>
      <c r="ACS331" s="36"/>
      <c r="ACT331" s="36"/>
      <c r="ACU331" s="36"/>
      <c r="ACV331" s="36"/>
      <c r="ACW331" s="36"/>
      <c r="ACX331" s="36"/>
      <c r="ACY331" s="36"/>
      <c r="ACZ331" s="36"/>
      <c r="ADA331" s="36"/>
      <c r="ADB331" s="36"/>
      <c r="ADC331" s="36"/>
      <c r="ADD331" s="36"/>
      <c r="ADE331" s="36"/>
      <c r="ADF331" s="36"/>
      <c r="ADG331" s="36"/>
      <c r="ADH331" s="36"/>
      <c r="ADI331" s="36"/>
      <c r="ADJ331" s="36"/>
      <c r="ADK331" s="36"/>
      <c r="ADL331" s="36"/>
      <c r="ADM331" s="36"/>
      <c r="ADN331" s="36"/>
      <c r="ADO331" s="36"/>
      <c r="ADP331" s="36"/>
      <c r="ADQ331" s="36"/>
      <c r="ADR331" s="36"/>
      <c r="ADS331" s="36"/>
      <c r="ADT331" s="36"/>
      <c r="ADU331" s="36"/>
      <c r="ADV331" s="36"/>
      <c r="ADW331" s="36"/>
      <c r="ADX331" s="36"/>
      <c r="ADY331" s="36"/>
      <c r="ADZ331" s="36"/>
      <c r="AEA331" s="36"/>
      <c r="AEB331" s="36"/>
      <c r="AEC331" s="36"/>
      <c r="AED331" s="36"/>
      <c r="AEE331" s="36"/>
      <c r="AEF331" s="36"/>
      <c r="AEG331" s="36"/>
      <c r="AEH331" s="36"/>
      <c r="AEI331" s="36"/>
      <c r="AEJ331" s="36"/>
      <c r="AEK331" s="36"/>
      <c r="AEL331" s="36"/>
      <c r="AEM331" s="36"/>
      <c r="AEN331" s="36"/>
      <c r="AEO331" s="36"/>
      <c r="AEP331" s="36"/>
      <c r="AEQ331" s="36"/>
      <c r="AER331" s="36"/>
      <c r="AES331" s="36"/>
      <c r="AET331" s="36"/>
      <c r="AEU331" s="36"/>
      <c r="AEV331" s="36"/>
      <c r="AEW331" s="36"/>
      <c r="AEX331" s="36"/>
      <c r="AEY331" s="36"/>
      <c r="AEZ331" s="36"/>
      <c r="AFA331" s="36"/>
      <c r="AFB331" s="36"/>
      <c r="AFC331" s="36"/>
      <c r="AFD331" s="36"/>
      <c r="AFE331" s="36"/>
      <c r="AFF331" s="36"/>
      <c r="AFG331" s="36"/>
      <c r="AFH331" s="36"/>
      <c r="AFI331" s="36"/>
      <c r="AFJ331" s="36"/>
      <c r="AFK331" s="36"/>
      <c r="AFL331" s="36"/>
      <c r="AFM331" s="36"/>
      <c r="AFN331" s="36"/>
      <c r="AFO331" s="36"/>
      <c r="AFP331" s="36"/>
      <c r="AFQ331" s="36"/>
      <c r="AFR331" s="36"/>
      <c r="AFS331" s="36"/>
      <c r="AFT331" s="36"/>
      <c r="AFU331" s="36"/>
      <c r="AFV331" s="36"/>
      <c r="AFW331" s="36"/>
      <c r="AFX331" s="36"/>
      <c r="AFY331" s="36"/>
      <c r="AFZ331" s="36"/>
      <c r="AGA331" s="36"/>
      <c r="AGB331" s="36"/>
      <c r="AGC331" s="36"/>
      <c r="AGD331" s="36"/>
      <c r="AGE331" s="36"/>
      <c r="AGF331" s="36"/>
      <c r="AGG331" s="36"/>
      <c r="AGH331" s="36"/>
      <c r="AGI331" s="36"/>
      <c r="AGJ331" s="36"/>
      <c r="AGK331" s="36"/>
      <c r="AGL331" s="36"/>
      <c r="AGM331" s="36"/>
      <c r="AGN331" s="36"/>
      <c r="AGO331" s="36"/>
      <c r="AGP331" s="36"/>
      <c r="AGQ331" s="36"/>
      <c r="AGR331" s="36"/>
      <c r="AGS331" s="36"/>
      <c r="AGT331" s="36"/>
      <c r="AGU331" s="36"/>
      <c r="AGV331" s="36"/>
      <c r="AGW331" s="36"/>
      <c r="AGX331" s="36"/>
      <c r="AGY331" s="36"/>
      <c r="AGZ331" s="36"/>
      <c r="AHA331" s="36"/>
      <c r="AHB331" s="36"/>
      <c r="AHC331" s="36"/>
      <c r="AHD331" s="36"/>
      <c r="AHE331" s="36"/>
      <c r="AHF331" s="36"/>
      <c r="AHG331" s="36"/>
      <c r="AHH331" s="36"/>
      <c r="AHI331" s="36"/>
      <c r="AHJ331" s="36"/>
      <c r="AHK331" s="36"/>
      <c r="AHL331" s="36"/>
      <c r="AHM331" s="36"/>
      <c r="AHN331" s="36"/>
      <c r="AHO331" s="36"/>
      <c r="AHP331" s="36"/>
      <c r="AHQ331" s="36"/>
      <c r="AHR331" s="36"/>
      <c r="AHS331" s="36"/>
      <c r="AHT331" s="36"/>
      <c r="AHU331" s="36"/>
      <c r="AHV331" s="36"/>
      <c r="AHW331" s="36"/>
      <c r="AHX331" s="36"/>
      <c r="AHY331" s="36"/>
      <c r="AHZ331" s="36"/>
      <c r="AIA331" s="36"/>
      <c r="AIB331" s="36"/>
      <c r="AIC331" s="36"/>
      <c r="AID331" s="36"/>
      <c r="AIE331" s="36"/>
      <c r="AIF331" s="36"/>
      <c r="AIG331" s="36"/>
      <c r="AIH331" s="36"/>
      <c r="AII331" s="36"/>
      <c r="AIJ331" s="36"/>
      <c r="AIK331" s="36"/>
      <c r="AIL331" s="36"/>
      <c r="AIM331" s="36"/>
      <c r="AIN331" s="36"/>
      <c r="AIO331" s="36"/>
      <c r="AIP331" s="36"/>
      <c r="AIQ331" s="36"/>
      <c r="AIR331" s="36"/>
      <c r="AIS331" s="36"/>
      <c r="AIT331" s="36"/>
      <c r="AIU331" s="36"/>
      <c r="AIV331" s="36"/>
      <c r="AIW331" s="36"/>
      <c r="AIX331" s="36"/>
      <c r="AIY331" s="36"/>
      <c r="AIZ331" s="36"/>
      <c r="AJA331" s="36"/>
      <c r="AJB331" s="36"/>
      <c r="AJC331" s="36"/>
      <c r="AJD331" s="36"/>
      <c r="AJE331" s="36"/>
      <c r="AJF331" s="36"/>
      <c r="AJG331" s="36"/>
      <c r="AJH331" s="36"/>
      <c r="AJI331" s="36"/>
      <c r="AJJ331" s="36"/>
      <c r="AJK331" s="36"/>
      <c r="AJL331" s="36"/>
      <c r="AJM331" s="36"/>
      <c r="AJN331" s="36"/>
      <c r="AJO331" s="36"/>
      <c r="AJP331" s="36"/>
      <c r="AJQ331" s="36"/>
      <c r="AJR331" s="36"/>
      <c r="AJS331" s="36"/>
      <c r="AJT331" s="36"/>
      <c r="AJU331" s="36"/>
      <c r="AJV331" s="36"/>
      <c r="AJW331" s="36"/>
      <c r="AJX331" s="36"/>
      <c r="AJY331" s="36"/>
      <c r="AJZ331" s="36"/>
      <c r="AKA331" s="36"/>
      <c r="AKB331" s="36"/>
      <c r="AKC331" s="36"/>
      <c r="AKD331" s="36"/>
      <c r="AKE331" s="36"/>
      <c r="AKF331" s="36"/>
      <c r="AKG331" s="36"/>
      <c r="AKH331" s="36"/>
      <c r="AKI331" s="36"/>
      <c r="AKJ331" s="36"/>
      <c r="AKK331" s="36"/>
      <c r="AKL331" s="36"/>
      <c r="AKM331" s="36"/>
      <c r="AKN331" s="36"/>
      <c r="AKO331" s="36"/>
      <c r="AKP331" s="36"/>
      <c r="AKQ331" s="36"/>
      <c r="AKR331" s="36"/>
      <c r="AKS331" s="36"/>
      <c r="AKT331" s="36"/>
      <c r="AKU331" s="36"/>
      <c r="AKV331" s="36"/>
      <c r="AKW331" s="36"/>
      <c r="AKX331" s="36"/>
      <c r="AKY331" s="36"/>
      <c r="AKZ331" s="36"/>
      <c r="ALA331" s="36"/>
      <c r="ALB331" s="36"/>
      <c r="ALC331" s="36"/>
      <c r="ALD331" s="36"/>
      <c r="ALE331" s="36"/>
      <c r="ALF331" s="36"/>
      <c r="ALG331" s="36"/>
      <c r="ALH331" s="36"/>
      <c r="ALI331" s="36"/>
      <c r="ALJ331" s="36"/>
      <c r="ALK331" s="36"/>
      <c r="ALL331" s="36"/>
      <c r="ALM331" s="36"/>
      <c r="ALN331" s="36"/>
      <c r="ALO331" s="36"/>
      <c r="ALP331" s="36"/>
      <c r="ALQ331" s="36"/>
      <c r="ALR331" s="36"/>
      <c r="ALS331" s="36"/>
      <c r="ALT331" s="36"/>
      <c r="ALU331" s="36"/>
      <c r="ALV331" s="36"/>
      <c r="ALW331" s="36"/>
      <c r="ALX331" s="36"/>
      <c r="ALY331" s="36"/>
      <c r="ALZ331" s="36"/>
      <c r="AMA331" s="36"/>
      <c r="AMB331" s="36"/>
      <c r="AMC331" s="36"/>
      <c r="AMD331" s="36"/>
      <c r="AME331" s="36"/>
      <c r="AMF331" s="36"/>
      <c r="AMG331" s="36"/>
      <c r="AMH331" s="36"/>
      <c r="AMI331" s="36"/>
      <c r="AMJ331" s="36"/>
      <c r="AMK331" s="36"/>
      <c r="AML331" s="36"/>
      <c r="AMM331" s="36"/>
      <c r="AMN331" s="36"/>
      <c r="AMO331" s="36"/>
      <c r="AMP331" s="36"/>
      <c r="AMQ331" s="36"/>
      <c r="AMR331" s="36"/>
      <c r="AMS331" s="36"/>
      <c r="AMT331" s="36"/>
      <c r="AMU331" s="36"/>
      <c r="AMV331" s="36"/>
      <c r="AMW331" s="36"/>
      <c r="AMX331" s="36"/>
      <c r="AMY331" s="36"/>
      <c r="AMZ331" s="36"/>
      <c r="ANA331" s="36"/>
      <c r="ANB331" s="36"/>
      <c r="ANC331" s="36"/>
      <c r="AND331" s="36"/>
      <c r="ANE331" s="36"/>
      <c r="ANF331" s="36"/>
      <c r="ANG331" s="36"/>
      <c r="ANH331" s="36"/>
      <c r="ANI331" s="36"/>
      <c r="ANJ331" s="36"/>
      <c r="ANK331" s="36"/>
      <c r="ANL331" s="36"/>
      <c r="ANM331" s="36"/>
      <c r="ANN331" s="36"/>
      <c r="ANO331" s="36"/>
      <c r="ANP331" s="36"/>
      <c r="ANQ331" s="36"/>
      <c r="ANR331" s="36"/>
      <c r="ANS331" s="36"/>
      <c r="ANT331" s="36"/>
      <c r="ANU331" s="36"/>
      <c r="ANV331" s="36"/>
      <c r="ANW331" s="36"/>
      <c r="ANX331" s="36"/>
      <c r="ANY331" s="36"/>
      <c r="ANZ331" s="36"/>
      <c r="AOA331" s="36"/>
      <c r="AOB331" s="36"/>
      <c r="AOC331" s="36"/>
      <c r="AOD331" s="36"/>
      <c r="AOE331" s="36"/>
      <c r="AOF331" s="36"/>
      <c r="AOG331" s="36"/>
      <c r="AOH331" s="36"/>
      <c r="AOI331" s="36"/>
      <c r="AOJ331" s="36"/>
      <c r="AOK331" s="36"/>
      <c r="AOL331" s="36"/>
      <c r="AOM331" s="36"/>
      <c r="AON331" s="36"/>
      <c r="AOO331" s="36"/>
      <c r="AOP331" s="36"/>
      <c r="AOQ331" s="36"/>
      <c r="AOR331" s="36"/>
      <c r="AOS331" s="36"/>
      <c r="AOT331" s="36"/>
      <c r="AOU331" s="36"/>
      <c r="AOV331" s="36"/>
      <c r="AOW331" s="36"/>
      <c r="AOX331" s="36"/>
      <c r="AOY331" s="36"/>
      <c r="AOZ331" s="36"/>
      <c r="APA331" s="36"/>
      <c r="APB331" s="36"/>
      <c r="APC331" s="36"/>
      <c r="APD331" s="36"/>
      <c r="APE331" s="36"/>
      <c r="APF331" s="36"/>
      <c r="APG331" s="36"/>
      <c r="APH331" s="36"/>
      <c r="API331" s="36"/>
      <c r="APJ331" s="36"/>
      <c r="APK331" s="36"/>
      <c r="APL331" s="36"/>
      <c r="APM331" s="36"/>
      <c r="APN331" s="36"/>
      <c r="APO331" s="36"/>
      <c r="APP331" s="36"/>
      <c r="APQ331" s="36"/>
      <c r="APR331" s="36"/>
      <c r="APS331" s="36"/>
      <c r="APT331" s="36"/>
      <c r="APU331" s="36"/>
      <c r="APV331" s="36"/>
      <c r="APW331" s="36"/>
      <c r="APX331" s="36"/>
      <c r="APY331" s="36"/>
      <c r="APZ331" s="36"/>
      <c r="AQA331" s="36"/>
      <c r="AQB331" s="36"/>
      <c r="AQC331" s="36"/>
      <c r="AQD331" s="36"/>
      <c r="AQE331" s="36"/>
      <c r="AQF331" s="36"/>
      <c r="AQG331" s="36"/>
      <c r="AQH331" s="36"/>
      <c r="AQI331" s="36"/>
      <c r="AQJ331" s="36"/>
      <c r="AQK331" s="36"/>
      <c r="AQL331" s="36"/>
      <c r="AQM331" s="36"/>
      <c r="AQN331" s="36"/>
      <c r="AQO331" s="36"/>
      <c r="AQP331" s="36"/>
      <c r="AQQ331" s="36"/>
      <c r="AQR331" s="36"/>
      <c r="AQS331" s="36"/>
      <c r="AQT331" s="36"/>
      <c r="AQU331" s="36"/>
      <c r="AQV331" s="36"/>
      <c r="AQW331" s="36"/>
      <c r="AQX331" s="36"/>
      <c r="AQY331" s="36"/>
      <c r="AQZ331" s="36"/>
      <c r="ARA331" s="36"/>
      <c r="ARB331" s="36"/>
      <c r="ARC331" s="36"/>
      <c r="ARD331" s="36"/>
      <c r="ARE331" s="36"/>
      <c r="ARF331" s="36"/>
      <c r="ARG331" s="36"/>
      <c r="ARH331" s="36"/>
      <c r="ARI331" s="36"/>
      <c r="ARJ331" s="36"/>
      <c r="ARK331" s="36"/>
      <c r="ARL331" s="36"/>
      <c r="ARM331" s="36"/>
      <c r="ARN331" s="36"/>
      <c r="ARO331" s="36"/>
      <c r="ARP331" s="36"/>
      <c r="ARQ331" s="36"/>
      <c r="ARR331" s="36"/>
      <c r="ARS331" s="36"/>
      <c r="ART331" s="36"/>
      <c r="ARU331" s="36"/>
      <c r="ARV331" s="36"/>
      <c r="ARW331" s="36"/>
      <c r="ARX331" s="36"/>
      <c r="ARY331" s="36"/>
      <c r="ARZ331" s="36"/>
      <c r="ASA331" s="36"/>
      <c r="ASB331" s="36"/>
      <c r="ASC331" s="36"/>
      <c r="ASD331" s="36"/>
      <c r="ASE331" s="36"/>
      <c r="ASF331" s="36"/>
      <c r="ASG331" s="36"/>
      <c r="ASH331" s="36"/>
      <c r="ASI331" s="36"/>
      <c r="ASJ331" s="36"/>
      <c r="ASK331" s="36"/>
      <c r="ASL331" s="36"/>
      <c r="ASM331" s="36"/>
      <c r="ASN331" s="36"/>
      <c r="ASO331" s="36"/>
      <c r="ASP331" s="36"/>
      <c r="ASQ331" s="36"/>
      <c r="ASR331" s="36"/>
      <c r="ASS331" s="36"/>
      <c r="AST331" s="36"/>
      <c r="ASU331" s="36"/>
      <c r="ASV331" s="36"/>
      <c r="ASW331" s="36"/>
      <c r="ASX331" s="36"/>
      <c r="ASY331" s="36"/>
      <c r="ASZ331" s="36"/>
      <c r="ATA331" s="36"/>
      <c r="ATB331" s="36"/>
      <c r="ATC331" s="36"/>
      <c r="ATD331" s="36"/>
      <c r="ATE331" s="36"/>
      <c r="ATF331" s="36"/>
      <c r="ATG331" s="36"/>
      <c r="ATH331" s="36"/>
      <c r="ATI331" s="36"/>
      <c r="ATJ331" s="36"/>
      <c r="ATK331" s="36"/>
      <c r="ATL331" s="36"/>
      <c r="ATM331" s="36"/>
      <c r="ATN331" s="36"/>
      <c r="ATO331" s="36"/>
      <c r="ATP331" s="36"/>
      <c r="ATQ331" s="36"/>
      <c r="ATR331" s="36"/>
      <c r="ATS331" s="36"/>
      <c r="ATT331" s="36"/>
      <c r="ATU331" s="36"/>
      <c r="ATV331" s="36"/>
      <c r="ATW331" s="36"/>
      <c r="ATX331" s="36"/>
      <c r="ATY331" s="36"/>
      <c r="ATZ331" s="36"/>
      <c r="AUA331" s="36"/>
      <c r="AUB331" s="36"/>
      <c r="AUC331" s="36"/>
      <c r="AUD331" s="36"/>
      <c r="AUE331" s="36"/>
      <c r="AUF331" s="36"/>
      <c r="AUG331" s="36"/>
      <c r="AUH331" s="36"/>
      <c r="AUI331" s="36"/>
      <c r="AUJ331" s="36"/>
      <c r="AUK331" s="36"/>
      <c r="AUL331" s="36"/>
      <c r="AUM331" s="36"/>
      <c r="AUN331" s="36"/>
      <c r="AUO331" s="36"/>
      <c r="AUP331" s="36"/>
      <c r="AUQ331" s="36"/>
      <c r="AUR331" s="36"/>
      <c r="AUS331" s="36"/>
      <c r="AUT331" s="36"/>
      <c r="AUU331" s="36"/>
      <c r="AUV331" s="36"/>
      <c r="AUW331" s="36"/>
      <c r="AUX331" s="36"/>
      <c r="AUY331" s="36"/>
      <c r="AUZ331" s="36"/>
      <c r="AVA331" s="36"/>
      <c r="AVB331" s="36"/>
      <c r="AVC331" s="36"/>
      <c r="AVD331" s="36"/>
      <c r="AVE331" s="36"/>
      <c r="AVF331" s="36"/>
      <c r="AVG331" s="36"/>
      <c r="AVH331" s="36"/>
      <c r="AVI331" s="36"/>
      <c r="AVJ331" s="36"/>
      <c r="AVK331" s="36"/>
      <c r="AVL331" s="36"/>
      <c r="AVM331" s="36"/>
      <c r="AVN331" s="36"/>
      <c r="AVO331" s="36"/>
      <c r="AVP331" s="36"/>
      <c r="AVQ331" s="36"/>
      <c r="AVR331" s="36"/>
      <c r="AVS331" s="36"/>
      <c r="AVT331" s="36"/>
      <c r="AVU331" s="36"/>
      <c r="AVV331" s="36"/>
      <c r="AVW331" s="36"/>
      <c r="AVX331" s="36"/>
      <c r="AVY331" s="36"/>
      <c r="AVZ331" s="36"/>
      <c r="AWA331" s="36"/>
      <c r="AWB331" s="36"/>
      <c r="AWC331" s="36"/>
      <c r="AWD331" s="36"/>
      <c r="AWE331" s="36"/>
      <c r="AWF331" s="36"/>
      <c r="AWG331" s="36"/>
      <c r="AWH331" s="36"/>
      <c r="AWI331" s="36"/>
      <c r="AWJ331" s="36"/>
      <c r="AWK331" s="36"/>
      <c r="AWL331" s="36"/>
      <c r="AWM331" s="36"/>
      <c r="AWN331" s="36"/>
      <c r="AWO331" s="36"/>
      <c r="AWP331" s="36"/>
      <c r="AWQ331" s="36"/>
      <c r="AWR331" s="36"/>
      <c r="AWS331" s="36"/>
      <c r="AWT331" s="36"/>
      <c r="AWU331" s="36"/>
      <c r="AWV331" s="36"/>
      <c r="AWW331" s="36"/>
      <c r="AWX331" s="36"/>
      <c r="AWY331" s="36"/>
      <c r="AWZ331" s="36"/>
      <c r="AXA331" s="36"/>
      <c r="AXB331" s="36"/>
      <c r="AXC331" s="36"/>
      <c r="AXD331" s="36"/>
      <c r="AXE331" s="36"/>
      <c r="AXF331" s="36"/>
      <c r="AXG331" s="36"/>
      <c r="AXH331" s="36"/>
      <c r="AXI331" s="36"/>
      <c r="AXJ331" s="36"/>
      <c r="AXK331" s="36"/>
      <c r="AXL331" s="36"/>
      <c r="AXM331" s="36"/>
      <c r="AXN331" s="36"/>
      <c r="AXO331" s="36"/>
      <c r="AXP331" s="36"/>
      <c r="AXQ331" s="36"/>
      <c r="AXR331" s="36"/>
      <c r="AXS331" s="36"/>
      <c r="AXT331" s="36"/>
      <c r="AXU331" s="36"/>
      <c r="AXV331" s="36"/>
      <c r="AXW331" s="36"/>
      <c r="AXX331" s="36"/>
      <c r="AXY331" s="36"/>
      <c r="AXZ331" s="36"/>
      <c r="AYA331" s="36"/>
      <c r="AYB331" s="36"/>
      <c r="AYC331" s="36"/>
      <c r="AYD331" s="36"/>
      <c r="AYE331" s="36"/>
      <c r="AYF331" s="36"/>
      <c r="AYG331" s="36"/>
      <c r="AYH331" s="36"/>
      <c r="AYI331" s="36"/>
      <c r="AYJ331" s="36"/>
      <c r="AYK331" s="36"/>
      <c r="AYL331" s="36"/>
      <c r="AYM331" s="36"/>
      <c r="AYN331" s="36"/>
      <c r="AYO331" s="36"/>
      <c r="AYP331" s="36"/>
      <c r="AYQ331" s="36"/>
      <c r="AYR331" s="36"/>
      <c r="AYS331" s="36"/>
      <c r="AYT331" s="36"/>
      <c r="AYU331" s="36"/>
    </row>
    <row r="332" spans="1:1347" ht="12" customHeight="1" outlineLevel="1" x14ac:dyDescent="0.25">
      <c r="A332" s="13" t="s">
        <v>295</v>
      </c>
      <c r="B332" s="13" t="s">
        <v>506</v>
      </c>
      <c r="C332" s="13" t="s">
        <v>260</v>
      </c>
      <c r="D332" s="13" t="s">
        <v>154</v>
      </c>
      <c r="E332" s="13" t="s">
        <v>155</v>
      </c>
      <c r="F332" s="48">
        <v>1900000</v>
      </c>
      <c r="G332" s="24">
        <v>0</v>
      </c>
    </row>
    <row r="333" spans="1:1347" ht="12" customHeight="1" outlineLevel="1" x14ac:dyDescent="0.25">
      <c r="A333" s="13" t="s">
        <v>295</v>
      </c>
      <c r="B333" s="13" t="s">
        <v>506</v>
      </c>
      <c r="C333" s="13" t="s">
        <v>260</v>
      </c>
      <c r="D333" s="13" t="s">
        <v>120</v>
      </c>
      <c r="E333" s="13" t="s">
        <v>121</v>
      </c>
      <c r="F333" s="48">
        <v>0</v>
      </c>
      <c r="G333" s="24">
        <v>30000</v>
      </c>
    </row>
    <row r="334" spans="1:1347" ht="12" customHeight="1" outlineLevel="1" x14ac:dyDescent="0.25">
      <c r="A334" s="13" t="s">
        <v>295</v>
      </c>
      <c r="B334" s="13" t="s">
        <v>506</v>
      </c>
      <c r="C334" s="13" t="s">
        <v>260</v>
      </c>
      <c r="D334" s="13" t="s">
        <v>166</v>
      </c>
      <c r="E334" s="13" t="s">
        <v>167</v>
      </c>
      <c r="F334" s="48">
        <v>0</v>
      </c>
      <c r="G334" s="24">
        <v>19000</v>
      </c>
    </row>
    <row r="335" spans="1:1347" ht="12" customHeight="1" outlineLevel="1" x14ac:dyDescent="0.25">
      <c r="A335" s="13" t="s">
        <v>295</v>
      </c>
      <c r="B335" s="13" t="s">
        <v>506</v>
      </c>
      <c r="C335" s="13" t="s">
        <v>260</v>
      </c>
      <c r="D335" s="13" t="s">
        <v>93</v>
      </c>
      <c r="E335" s="13" t="s">
        <v>94</v>
      </c>
      <c r="F335" s="48">
        <v>0</v>
      </c>
      <c r="G335" s="24">
        <v>50000</v>
      </c>
    </row>
    <row r="336" spans="1:1347" ht="12" customHeight="1" outlineLevel="1" x14ac:dyDescent="0.25">
      <c r="A336" s="55" t="s">
        <v>295</v>
      </c>
      <c r="B336" s="55" t="s">
        <v>506</v>
      </c>
      <c r="C336" s="55" t="s">
        <v>260</v>
      </c>
      <c r="D336" s="55" t="s">
        <v>76</v>
      </c>
      <c r="E336" s="55" t="s">
        <v>77</v>
      </c>
      <c r="F336" s="48">
        <v>0</v>
      </c>
      <c r="G336" s="24">
        <v>0</v>
      </c>
    </row>
    <row r="337" spans="1:7" ht="12" customHeight="1" x14ac:dyDescent="0.25">
      <c r="A337" s="65" t="s">
        <v>324</v>
      </c>
      <c r="B337" s="66"/>
      <c r="C337" s="66"/>
      <c r="D337" s="66"/>
      <c r="E337" s="67"/>
      <c r="F337" s="48">
        <f>SUM(F332:F336)</f>
        <v>1900000</v>
      </c>
      <c r="G337" s="24">
        <f>SUM(G332:G336)</f>
        <v>99000</v>
      </c>
    </row>
    <row r="338" spans="1:7" s="6" customFormat="1" ht="12" customHeight="1" x14ac:dyDescent="0.25">
      <c r="A338" s="72" t="s">
        <v>322</v>
      </c>
      <c r="B338" s="73"/>
      <c r="C338" s="73"/>
      <c r="D338" s="73"/>
      <c r="E338" s="73"/>
      <c r="F338" s="49">
        <f>SUM(F292,F298,F301,F304,F307,F312,F318,F321,F326,F329,F331,F337)</f>
        <v>1950000</v>
      </c>
      <c r="G338" s="44">
        <f>SUM(G292,G298,G301,G304,G307,G312,G318,G321,G326,G329,G331,G337)</f>
        <v>10489000</v>
      </c>
    </row>
    <row r="339" spans="1:7" ht="12" customHeight="1" outlineLevel="1" x14ac:dyDescent="0.25">
      <c r="A339" s="3" t="s">
        <v>323</v>
      </c>
      <c r="B339" s="3" t="s">
        <v>325</v>
      </c>
      <c r="C339" s="3" t="s">
        <v>260</v>
      </c>
      <c r="D339" s="3" t="s">
        <v>154</v>
      </c>
      <c r="E339" s="4" t="s">
        <v>155</v>
      </c>
      <c r="F339" s="48">
        <v>310000</v>
      </c>
      <c r="G339" s="24">
        <v>0</v>
      </c>
    </row>
    <row r="340" spans="1:7" ht="12" customHeight="1" x14ac:dyDescent="0.25">
      <c r="A340" s="70" t="s">
        <v>326</v>
      </c>
      <c r="B340" s="71"/>
      <c r="C340" s="71"/>
      <c r="D340" s="71"/>
      <c r="E340" s="71"/>
      <c r="F340" s="48">
        <f t="shared" ref="F340" si="70">SUM(F339)</f>
        <v>310000</v>
      </c>
      <c r="G340" s="24">
        <f t="shared" ref="G340" si="71">SUM(G339)</f>
        <v>0</v>
      </c>
    </row>
    <row r="341" spans="1:7" ht="12" customHeight="1" outlineLevel="1" x14ac:dyDescent="0.25">
      <c r="A341" s="3" t="s">
        <v>323</v>
      </c>
      <c r="B341" s="3" t="s">
        <v>327</v>
      </c>
      <c r="C341" s="3" t="s">
        <v>206</v>
      </c>
      <c r="D341" s="3" t="s">
        <v>125</v>
      </c>
      <c r="E341" s="4" t="s">
        <v>126</v>
      </c>
      <c r="F341" s="48">
        <v>0</v>
      </c>
      <c r="G341" s="24">
        <v>3000</v>
      </c>
    </row>
    <row r="342" spans="1:7" ht="12" customHeight="1" outlineLevel="1" x14ac:dyDescent="0.25">
      <c r="A342" s="3" t="s">
        <v>323</v>
      </c>
      <c r="B342" s="3" t="s">
        <v>327</v>
      </c>
      <c r="C342" s="3" t="s">
        <v>206</v>
      </c>
      <c r="D342" s="3" t="s">
        <v>93</v>
      </c>
      <c r="E342" s="4" t="s">
        <v>94</v>
      </c>
      <c r="F342" s="48">
        <v>0</v>
      </c>
      <c r="G342" s="24">
        <v>110000</v>
      </c>
    </row>
    <row r="343" spans="1:7" ht="12" customHeight="1" outlineLevel="1" x14ac:dyDescent="0.25">
      <c r="A343" s="60" t="s">
        <v>323</v>
      </c>
      <c r="B343" s="60" t="s">
        <v>327</v>
      </c>
      <c r="C343" s="60" t="s">
        <v>206</v>
      </c>
      <c r="D343" s="60" t="s">
        <v>76</v>
      </c>
      <c r="E343" s="61" t="s">
        <v>77</v>
      </c>
      <c r="F343" s="48">
        <v>0</v>
      </c>
      <c r="G343" s="24">
        <v>0</v>
      </c>
    </row>
    <row r="344" spans="1:7" ht="12" customHeight="1" x14ac:dyDescent="0.25">
      <c r="A344" s="70" t="s">
        <v>328</v>
      </c>
      <c r="B344" s="71"/>
      <c r="C344" s="71"/>
      <c r="D344" s="71"/>
      <c r="E344" s="71"/>
      <c r="F344" s="48">
        <f>SUM(F341:F343)</f>
        <v>0</v>
      </c>
      <c r="G344" s="24">
        <f>SUM(G341:G343)</f>
        <v>113000</v>
      </c>
    </row>
    <row r="345" spans="1:7" ht="12" customHeight="1" outlineLevel="1" x14ac:dyDescent="0.25">
      <c r="A345" s="3" t="s">
        <v>323</v>
      </c>
      <c r="B345" s="3" t="s">
        <v>329</v>
      </c>
      <c r="C345" s="3" t="s">
        <v>257</v>
      </c>
      <c r="D345" s="3" t="s">
        <v>120</v>
      </c>
      <c r="E345" s="4" t="s">
        <v>121</v>
      </c>
      <c r="F345" s="48">
        <v>0</v>
      </c>
      <c r="G345" s="24">
        <v>200000</v>
      </c>
    </row>
    <row r="346" spans="1:7" ht="12" customHeight="1" outlineLevel="1" x14ac:dyDescent="0.25">
      <c r="A346" s="3" t="s">
        <v>323</v>
      </c>
      <c r="B346" s="3" t="s">
        <v>329</v>
      </c>
      <c r="C346" s="3" t="s">
        <v>257</v>
      </c>
      <c r="D346" s="3" t="s">
        <v>93</v>
      </c>
      <c r="E346" s="4" t="s">
        <v>94</v>
      </c>
      <c r="F346" s="48">
        <v>0</v>
      </c>
      <c r="G346" s="24">
        <v>300000</v>
      </c>
    </row>
    <row r="347" spans="1:7" ht="12" customHeight="1" outlineLevel="1" x14ac:dyDescent="0.25">
      <c r="A347" s="60" t="s">
        <v>323</v>
      </c>
      <c r="B347" s="60" t="s">
        <v>329</v>
      </c>
      <c r="C347" s="60" t="s">
        <v>257</v>
      </c>
      <c r="D347" s="60" t="s">
        <v>76</v>
      </c>
      <c r="E347" s="61" t="s">
        <v>77</v>
      </c>
      <c r="F347" s="48">
        <v>0</v>
      </c>
      <c r="G347" s="24">
        <v>0</v>
      </c>
    </row>
    <row r="348" spans="1:7" ht="12" customHeight="1" x14ac:dyDescent="0.25">
      <c r="A348" s="70" t="s">
        <v>330</v>
      </c>
      <c r="B348" s="71"/>
      <c r="C348" s="71"/>
      <c r="D348" s="71"/>
      <c r="E348" s="71"/>
      <c r="F348" s="48">
        <f>SUM(F345:F347)</f>
        <v>0</v>
      </c>
      <c r="G348" s="24">
        <f>SUM(G345:G347)</f>
        <v>500000</v>
      </c>
    </row>
    <row r="349" spans="1:7" ht="12" customHeight="1" outlineLevel="1" x14ac:dyDescent="0.25">
      <c r="A349" s="3" t="s">
        <v>323</v>
      </c>
      <c r="B349" s="3" t="s">
        <v>331</v>
      </c>
      <c r="C349" s="3" t="s">
        <v>87</v>
      </c>
      <c r="D349" s="3" t="s">
        <v>154</v>
      </c>
      <c r="E349" s="4" t="s">
        <v>155</v>
      </c>
      <c r="F349" s="48">
        <v>900000</v>
      </c>
      <c r="G349" s="24">
        <v>0</v>
      </c>
    </row>
    <row r="350" spans="1:7" ht="12" customHeight="1" outlineLevel="1" x14ac:dyDescent="0.25">
      <c r="A350" s="3" t="s">
        <v>323</v>
      </c>
      <c r="B350" s="3" t="s">
        <v>331</v>
      </c>
      <c r="C350" s="3" t="s">
        <v>87</v>
      </c>
      <c r="D350" s="3" t="s">
        <v>120</v>
      </c>
      <c r="E350" s="4" t="s">
        <v>121</v>
      </c>
      <c r="F350" s="48">
        <v>0</v>
      </c>
      <c r="G350" s="24">
        <v>300000</v>
      </c>
    </row>
    <row r="351" spans="1:7" ht="12" customHeight="1" outlineLevel="1" x14ac:dyDescent="0.25">
      <c r="A351" s="3" t="s">
        <v>323</v>
      </c>
      <c r="B351" s="3" t="s">
        <v>331</v>
      </c>
      <c r="C351" s="3" t="s">
        <v>87</v>
      </c>
      <c r="D351" s="3" t="s">
        <v>93</v>
      </c>
      <c r="E351" s="4" t="s">
        <v>94</v>
      </c>
      <c r="F351" s="48">
        <v>0</v>
      </c>
      <c r="G351" s="24">
        <v>400000</v>
      </c>
    </row>
    <row r="352" spans="1:7" ht="12" customHeight="1" outlineLevel="1" x14ac:dyDescent="0.25">
      <c r="A352" s="55" t="s">
        <v>323</v>
      </c>
      <c r="B352" s="55" t="s">
        <v>331</v>
      </c>
      <c r="C352" s="55" t="s">
        <v>87</v>
      </c>
      <c r="D352" s="55" t="s">
        <v>76</v>
      </c>
      <c r="E352" s="56" t="s">
        <v>77</v>
      </c>
      <c r="F352" s="48">
        <v>0</v>
      </c>
      <c r="G352" s="24">
        <v>0</v>
      </c>
    </row>
    <row r="353" spans="1:7" ht="12" customHeight="1" outlineLevel="1" x14ac:dyDescent="0.25">
      <c r="A353" s="60" t="s">
        <v>323</v>
      </c>
      <c r="B353" s="60" t="s">
        <v>494</v>
      </c>
      <c r="C353" s="60" t="s">
        <v>87</v>
      </c>
      <c r="D353" s="60" t="s">
        <v>211</v>
      </c>
      <c r="E353" s="61" t="s">
        <v>212</v>
      </c>
      <c r="F353" s="48">
        <v>0</v>
      </c>
      <c r="G353" s="24">
        <v>0</v>
      </c>
    </row>
    <row r="354" spans="1:7" ht="12" customHeight="1" x14ac:dyDescent="0.25">
      <c r="A354" s="70" t="s">
        <v>332</v>
      </c>
      <c r="B354" s="71"/>
      <c r="C354" s="71"/>
      <c r="D354" s="71"/>
      <c r="E354" s="71"/>
      <c r="F354" s="48">
        <f>SUM(F349:F353)</f>
        <v>900000</v>
      </c>
      <c r="G354" s="24">
        <f>SUM(G349:G353)</f>
        <v>700000</v>
      </c>
    </row>
    <row r="355" spans="1:7" ht="12" customHeight="1" outlineLevel="1" x14ac:dyDescent="0.25">
      <c r="A355" s="3" t="s">
        <v>323</v>
      </c>
      <c r="B355" s="3" t="s">
        <v>333</v>
      </c>
      <c r="C355" s="3" t="s">
        <v>241</v>
      </c>
      <c r="D355" s="3" t="s">
        <v>154</v>
      </c>
      <c r="E355" s="4" t="s">
        <v>155</v>
      </c>
      <c r="F355" s="48">
        <v>1555200</v>
      </c>
      <c r="G355" s="24">
        <v>0</v>
      </c>
    </row>
    <row r="356" spans="1:7" ht="12" customHeight="1" outlineLevel="1" x14ac:dyDescent="0.25">
      <c r="A356" s="3" t="s">
        <v>323</v>
      </c>
      <c r="B356" s="3" t="s">
        <v>333</v>
      </c>
      <c r="C356" s="3" t="s">
        <v>241</v>
      </c>
      <c r="D356" s="3" t="s">
        <v>199</v>
      </c>
      <c r="E356" s="4" t="s">
        <v>200</v>
      </c>
      <c r="F356" s="48">
        <v>2208857</v>
      </c>
      <c r="G356" s="24">
        <v>0</v>
      </c>
    </row>
    <row r="357" spans="1:7" ht="12" customHeight="1" outlineLevel="1" x14ac:dyDescent="0.25">
      <c r="A357" s="3" t="s">
        <v>323</v>
      </c>
      <c r="B357" s="3" t="s">
        <v>333</v>
      </c>
      <c r="C357" s="3" t="s">
        <v>241</v>
      </c>
      <c r="D357" s="3" t="s">
        <v>114</v>
      </c>
      <c r="E357" s="4" t="s">
        <v>115</v>
      </c>
      <c r="F357" s="48">
        <v>0</v>
      </c>
      <c r="G357" s="24">
        <v>21000</v>
      </c>
    </row>
    <row r="358" spans="1:7" ht="12" customHeight="1" outlineLevel="1" x14ac:dyDescent="0.25">
      <c r="A358" s="3" t="s">
        <v>323</v>
      </c>
      <c r="B358" s="3" t="s">
        <v>333</v>
      </c>
      <c r="C358" s="3" t="s">
        <v>241</v>
      </c>
      <c r="D358" s="3" t="s">
        <v>120</v>
      </c>
      <c r="E358" s="4" t="s">
        <v>121</v>
      </c>
      <c r="F358" s="48">
        <v>0</v>
      </c>
      <c r="G358" s="24">
        <v>200000</v>
      </c>
    </row>
    <row r="359" spans="1:7" ht="12" customHeight="1" outlineLevel="1" x14ac:dyDescent="0.25">
      <c r="A359" s="3" t="s">
        <v>323</v>
      </c>
      <c r="B359" s="3" t="s">
        <v>333</v>
      </c>
      <c r="C359" s="3" t="s">
        <v>241</v>
      </c>
      <c r="D359" s="3" t="s">
        <v>133</v>
      </c>
      <c r="E359" s="4" t="s">
        <v>134</v>
      </c>
      <c r="F359" s="48">
        <v>0</v>
      </c>
      <c r="G359" s="24">
        <v>12000</v>
      </c>
    </row>
    <row r="360" spans="1:7" ht="12" customHeight="1" outlineLevel="1" x14ac:dyDescent="0.25">
      <c r="A360" s="3" t="s">
        <v>323</v>
      </c>
      <c r="B360" s="3" t="s">
        <v>333</v>
      </c>
      <c r="C360" s="3" t="s">
        <v>241</v>
      </c>
      <c r="D360" s="3" t="s">
        <v>93</v>
      </c>
      <c r="E360" s="4" t="s">
        <v>94</v>
      </c>
      <c r="F360" s="48">
        <v>0</v>
      </c>
      <c r="G360" s="24">
        <v>800000</v>
      </c>
    </row>
    <row r="361" spans="1:7" ht="12" customHeight="1" outlineLevel="1" x14ac:dyDescent="0.25">
      <c r="A361" s="60" t="s">
        <v>323</v>
      </c>
      <c r="B361" s="60" t="s">
        <v>333</v>
      </c>
      <c r="C361" s="60" t="s">
        <v>241</v>
      </c>
      <c r="D361" s="60" t="s">
        <v>76</v>
      </c>
      <c r="E361" s="61" t="s">
        <v>77</v>
      </c>
      <c r="F361" s="48">
        <v>0</v>
      </c>
      <c r="G361" s="24">
        <v>1500000</v>
      </c>
    </row>
    <row r="362" spans="1:7" ht="12" customHeight="1" x14ac:dyDescent="0.25">
      <c r="A362" s="70" t="s">
        <v>334</v>
      </c>
      <c r="B362" s="71"/>
      <c r="C362" s="71"/>
      <c r="D362" s="71"/>
      <c r="E362" s="71"/>
      <c r="F362" s="48">
        <f>SUM(F355:F361)</f>
        <v>3764057</v>
      </c>
      <c r="G362" s="24">
        <f>SUM(G355:G361)</f>
        <v>2533000</v>
      </c>
    </row>
    <row r="363" spans="1:7" ht="12" customHeight="1" outlineLevel="1" x14ac:dyDescent="0.25">
      <c r="A363" s="3" t="s">
        <v>323</v>
      </c>
      <c r="B363" s="3" t="s">
        <v>335</v>
      </c>
      <c r="C363" s="3" t="s">
        <v>241</v>
      </c>
      <c r="D363" s="3" t="s">
        <v>201</v>
      </c>
      <c r="E363" s="4" t="s">
        <v>524</v>
      </c>
      <c r="F363" s="48">
        <v>7000</v>
      </c>
      <c r="G363" s="24">
        <v>0</v>
      </c>
    </row>
    <row r="364" spans="1:7" ht="12" customHeight="1" outlineLevel="1" x14ac:dyDescent="0.25">
      <c r="A364" s="3" t="s">
        <v>323</v>
      </c>
      <c r="B364" s="3" t="s">
        <v>335</v>
      </c>
      <c r="C364" s="3" t="s">
        <v>257</v>
      </c>
      <c r="D364" s="3" t="s">
        <v>201</v>
      </c>
      <c r="E364" s="4" t="s">
        <v>524</v>
      </c>
      <c r="F364" s="48">
        <v>1000</v>
      </c>
      <c r="G364" s="24">
        <v>0</v>
      </c>
    </row>
    <row r="365" spans="1:7" ht="12" customHeight="1" x14ac:dyDescent="0.25">
      <c r="A365" s="70" t="s">
        <v>336</v>
      </c>
      <c r="B365" s="71"/>
      <c r="C365" s="71"/>
      <c r="D365" s="71"/>
      <c r="E365" s="71"/>
      <c r="F365" s="48">
        <f t="shared" ref="F365" si="72">SUM(F363:F364)</f>
        <v>8000</v>
      </c>
      <c r="G365" s="24">
        <f t="shared" ref="G365" si="73">SUM(G363:G364)</f>
        <v>0</v>
      </c>
    </row>
    <row r="366" spans="1:7" ht="12" customHeight="1" outlineLevel="1" x14ac:dyDescent="0.25">
      <c r="A366" s="3" t="s">
        <v>323</v>
      </c>
      <c r="B366" s="3" t="s">
        <v>337</v>
      </c>
      <c r="C366" s="3" t="s">
        <v>251</v>
      </c>
      <c r="D366" s="3" t="s">
        <v>154</v>
      </c>
      <c r="E366" s="4" t="s">
        <v>155</v>
      </c>
      <c r="F366" s="48">
        <v>1977384</v>
      </c>
      <c r="G366" s="24">
        <v>0</v>
      </c>
    </row>
    <row r="367" spans="1:7" ht="12" customHeight="1" outlineLevel="1" x14ac:dyDescent="0.25">
      <c r="A367" s="3" t="s">
        <v>323</v>
      </c>
      <c r="B367" s="3" t="s">
        <v>337</v>
      </c>
      <c r="C367" s="3" t="s">
        <v>251</v>
      </c>
      <c r="D367" s="3" t="s">
        <v>199</v>
      </c>
      <c r="E367" s="4" t="s">
        <v>200</v>
      </c>
      <c r="F367" s="48">
        <v>3540216</v>
      </c>
      <c r="G367" s="24">
        <v>0</v>
      </c>
    </row>
    <row r="368" spans="1:7" ht="12" customHeight="1" outlineLevel="1" x14ac:dyDescent="0.25">
      <c r="A368" s="3" t="s">
        <v>323</v>
      </c>
      <c r="B368" s="3" t="s">
        <v>337</v>
      </c>
      <c r="C368" s="3" t="s">
        <v>251</v>
      </c>
      <c r="D368" s="3" t="s">
        <v>120</v>
      </c>
      <c r="E368" s="4" t="s">
        <v>121</v>
      </c>
      <c r="F368" s="48">
        <v>0</v>
      </c>
      <c r="G368" s="24">
        <v>15000</v>
      </c>
    </row>
    <row r="369" spans="1:7" ht="12" customHeight="1" outlineLevel="1" x14ac:dyDescent="0.25">
      <c r="A369" s="3" t="s">
        <v>323</v>
      </c>
      <c r="B369" s="3" t="s">
        <v>337</v>
      </c>
      <c r="C369" s="3" t="s">
        <v>251</v>
      </c>
      <c r="D369" s="3" t="s">
        <v>93</v>
      </c>
      <c r="E369" s="4" t="s">
        <v>94</v>
      </c>
      <c r="F369" s="48">
        <v>0</v>
      </c>
      <c r="G369" s="24">
        <v>700000</v>
      </c>
    </row>
    <row r="370" spans="1:7" ht="12" customHeight="1" outlineLevel="1" x14ac:dyDescent="0.25">
      <c r="A370" s="60" t="s">
        <v>323</v>
      </c>
      <c r="B370" s="60" t="s">
        <v>337</v>
      </c>
      <c r="C370" s="60" t="s">
        <v>251</v>
      </c>
      <c r="D370" s="60" t="s">
        <v>76</v>
      </c>
      <c r="E370" s="61" t="s">
        <v>77</v>
      </c>
      <c r="F370" s="48">
        <v>0</v>
      </c>
      <c r="G370" s="24">
        <v>2500000</v>
      </c>
    </row>
    <row r="371" spans="1:7" ht="12" customHeight="1" outlineLevel="1" x14ac:dyDescent="0.25">
      <c r="A371" s="3" t="s">
        <v>323</v>
      </c>
      <c r="B371" s="3" t="s">
        <v>337</v>
      </c>
      <c r="C371" s="3" t="s">
        <v>251</v>
      </c>
      <c r="D371" s="3" t="s">
        <v>145</v>
      </c>
      <c r="E371" s="4" t="s">
        <v>146</v>
      </c>
      <c r="F371" s="48">
        <v>0</v>
      </c>
      <c r="G371" s="24">
        <v>1000</v>
      </c>
    </row>
    <row r="372" spans="1:7" ht="12" customHeight="1" x14ac:dyDescent="0.25">
      <c r="A372" s="70" t="s">
        <v>338</v>
      </c>
      <c r="B372" s="71"/>
      <c r="C372" s="71"/>
      <c r="D372" s="71"/>
      <c r="E372" s="71"/>
      <c r="F372" s="48">
        <f>SUM(F366:F371)</f>
        <v>5517600</v>
      </c>
      <c r="G372" s="24">
        <f>SUM(G366:G371)</f>
        <v>3216000</v>
      </c>
    </row>
    <row r="373" spans="1:7" s="6" customFormat="1" ht="12" customHeight="1" x14ac:dyDescent="0.25">
      <c r="A373" s="72" t="s">
        <v>339</v>
      </c>
      <c r="B373" s="73"/>
      <c r="C373" s="73"/>
      <c r="D373" s="73"/>
      <c r="E373" s="73"/>
      <c r="F373" s="49">
        <f>SUM(F340,F344,F348,F354,F362,F365,F372)</f>
        <v>10499657</v>
      </c>
      <c r="G373" s="44">
        <f>SUM(G340,G344,G348,G354,G362,G365,G372)</f>
        <v>7062000</v>
      </c>
    </row>
    <row r="374" spans="1:7" ht="12" customHeight="1" outlineLevel="1" x14ac:dyDescent="0.25">
      <c r="A374" s="60" t="s">
        <v>340</v>
      </c>
      <c r="B374" s="60" t="s">
        <v>341</v>
      </c>
      <c r="C374" s="60" t="s">
        <v>144</v>
      </c>
      <c r="D374" s="60" t="s">
        <v>158</v>
      </c>
      <c r="E374" s="61" t="s">
        <v>159</v>
      </c>
      <c r="F374" s="48">
        <v>0</v>
      </c>
      <c r="G374" s="24">
        <v>17995000</v>
      </c>
    </row>
    <row r="375" spans="1:7" ht="12" customHeight="1" outlineLevel="1" x14ac:dyDescent="0.25">
      <c r="A375" s="3" t="s">
        <v>340</v>
      </c>
      <c r="B375" s="3" t="s">
        <v>544</v>
      </c>
      <c r="C375" s="3" t="s">
        <v>144</v>
      </c>
      <c r="D375" s="3" t="s">
        <v>110</v>
      </c>
      <c r="E375" s="4" t="s">
        <v>111</v>
      </c>
      <c r="F375" s="48">
        <v>0</v>
      </c>
      <c r="G375" s="24">
        <v>1480000</v>
      </c>
    </row>
    <row r="376" spans="1:7" ht="12" customHeight="1" outlineLevel="1" x14ac:dyDescent="0.25">
      <c r="A376" s="60" t="s">
        <v>340</v>
      </c>
      <c r="B376" s="60" t="s">
        <v>341</v>
      </c>
      <c r="C376" s="60" t="s">
        <v>144</v>
      </c>
      <c r="D376" s="60" t="s">
        <v>160</v>
      </c>
      <c r="E376" s="61" t="s">
        <v>161</v>
      </c>
      <c r="F376" s="48">
        <v>0</v>
      </c>
      <c r="G376" s="24">
        <v>4585000</v>
      </c>
    </row>
    <row r="377" spans="1:7" ht="12" customHeight="1" outlineLevel="1" x14ac:dyDescent="0.25">
      <c r="A377" s="60" t="s">
        <v>340</v>
      </c>
      <c r="B377" s="60" t="s">
        <v>544</v>
      </c>
      <c r="C377" s="60" t="s">
        <v>144</v>
      </c>
      <c r="D377" s="60" t="s">
        <v>162</v>
      </c>
      <c r="E377" s="61" t="s">
        <v>163</v>
      </c>
      <c r="F377" s="48">
        <v>0</v>
      </c>
      <c r="G377" s="24">
        <v>1653000</v>
      </c>
    </row>
    <row r="378" spans="1:7" ht="12" customHeight="1" outlineLevel="1" x14ac:dyDescent="0.25">
      <c r="A378" s="3" t="s">
        <v>340</v>
      </c>
      <c r="B378" s="3" t="s">
        <v>341</v>
      </c>
      <c r="C378" s="3" t="s">
        <v>144</v>
      </c>
      <c r="D378" s="3" t="s">
        <v>360</v>
      </c>
      <c r="E378" s="4" t="s">
        <v>545</v>
      </c>
      <c r="F378" s="48">
        <v>0</v>
      </c>
      <c r="G378" s="24">
        <v>70000</v>
      </c>
    </row>
    <row r="379" spans="1:7" ht="12" customHeight="1" x14ac:dyDescent="0.25">
      <c r="A379" s="70" t="s">
        <v>541</v>
      </c>
      <c r="B379" s="71"/>
      <c r="C379" s="71"/>
      <c r="D379" s="71"/>
      <c r="E379" s="71"/>
      <c r="F379" s="48">
        <f t="shared" ref="F379:G379" si="74">SUM(F374:F378)</f>
        <v>0</v>
      </c>
      <c r="G379" s="24">
        <f t="shared" si="74"/>
        <v>25783000</v>
      </c>
    </row>
    <row r="380" spans="1:7" ht="12" customHeight="1" outlineLevel="1" x14ac:dyDescent="0.25">
      <c r="A380" s="3" t="s">
        <v>340</v>
      </c>
      <c r="B380" s="3" t="s">
        <v>343</v>
      </c>
      <c r="C380" s="3" t="s">
        <v>144</v>
      </c>
      <c r="D380" s="3" t="s">
        <v>120</v>
      </c>
      <c r="E380" s="4" t="s">
        <v>121</v>
      </c>
      <c r="F380" s="48">
        <v>0</v>
      </c>
      <c r="G380" s="24">
        <v>6000</v>
      </c>
    </row>
    <row r="381" spans="1:7" ht="12" customHeight="1" outlineLevel="1" x14ac:dyDescent="0.25">
      <c r="A381" s="3" t="s">
        <v>340</v>
      </c>
      <c r="B381" s="3" t="s">
        <v>343</v>
      </c>
      <c r="C381" s="3" t="s">
        <v>144</v>
      </c>
      <c r="D381" s="3" t="s">
        <v>125</v>
      </c>
      <c r="E381" s="4" t="s">
        <v>126</v>
      </c>
      <c r="F381" s="48">
        <v>0</v>
      </c>
      <c r="G381" s="24">
        <v>40000</v>
      </c>
    </row>
    <row r="382" spans="1:7" ht="12" customHeight="1" outlineLevel="1" x14ac:dyDescent="0.25">
      <c r="A382" s="3" t="s">
        <v>340</v>
      </c>
      <c r="B382" s="3" t="s">
        <v>343</v>
      </c>
      <c r="C382" s="3" t="s">
        <v>144</v>
      </c>
      <c r="D382" s="3" t="s">
        <v>131</v>
      </c>
      <c r="E382" s="4" t="s">
        <v>132</v>
      </c>
      <c r="F382" s="48">
        <v>0</v>
      </c>
      <c r="G382" s="24">
        <v>24000</v>
      </c>
    </row>
    <row r="383" spans="1:7" ht="12" customHeight="1" outlineLevel="1" x14ac:dyDescent="0.25">
      <c r="A383" s="3" t="s">
        <v>340</v>
      </c>
      <c r="B383" s="3" t="s">
        <v>343</v>
      </c>
      <c r="C383" s="3" t="s">
        <v>144</v>
      </c>
      <c r="D383" s="3" t="s">
        <v>93</v>
      </c>
      <c r="E383" s="4" t="s">
        <v>94</v>
      </c>
      <c r="F383" s="48">
        <v>0</v>
      </c>
      <c r="G383" s="24">
        <v>1000</v>
      </c>
    </row>
    <row r="384" spans="1:7" ht="12" customHeight="1" outlineLevel="1" x14ac:dyDescent="0.25">
      <c r="A384" s="3" t="s">
        <v>340</v>
      </c>
      <c r="B384" s="3" t="s">
        <v>343</v>
      </c>
      <c r="C384" s="3" t="s">
        <v>144</v>
      </c>
      <c r="D384" s="3" t="s">
        <v>76</v>
      </c>
      <c r="E384" s="4" t="s">
        <v>77</v>
      </c>
      <c r="F384" s="48">
        <v>0</v>
      </c>
      <c r="G384" s="24">
        <v>20000</v>
      </c>
    </row>
    <row r="385" spans="1:7" ht="12" customHeight="1" outlineLevel="1" x14ac:dyDescent="0.25">
      <c r="A385" s="3" t="s">
        <v>340</v>
      </c>
      <c r="B385" s="3" t="s">
        <v>343</v>
      </c>
      <c r="C385" s="3" t="s">
        <v>144</v>
      </c>
      <c r="D385" s="3" t="s">
        <v>277</v>
      </c>
      <c r="E385" s="4" t="s">
        <v>278</v>
      </c>
      <c r="F385" s="48">
        <v>0</v>
      </c>
      <c r="G385" s="24">
        <v>5500</v>
      </c>
    </row>
    <row r="386" spans="1:7" ht="12" customHeight="1" x14ac:dyDescent="0.25">
      <c r="A386" s="70" t="s">
        <v>344</v>
      </c>
      <c r="B386" s="71"/>
      <c r="C386" s="71"/>
      <c r="D386" s="71"/>
      <c r="E386" s="71"/>
      <c r="F386" s="48">
        <f t="shared" ref="F386" si="75">SUM(F380:F385)</f>
        <v>0</v>
      </c>
      <c r="G386" s="24">
        <f t="shared" ref="G386" si="76">SUM(G380:G385)</f>
        <v>96500</v>
      </c>
    </row>
    <row r="387" spans="1:7" ht="12" customHeight="1" outlineLevel="1" x14ac:dyDescent="0.25">
      <c r="A387" s="3" t="s">
        <v>340</v>
      </c>
      <c r="B387" s="3" t="s">
        <v>345</v>
      </c>
      <c r="C387" s="3" t="s">
        <v>346</v>
      </c>
      <c r="D387" s="3" t="s">
        <v>485</v>
      </c>
      <c r="E387" s="4" t="s">
        <v>486</v>
      </c>
      <c r="F387" s="48">
        <v>0</v>
      </c>
      <c r="G387" s="24">
        <v>15000</v>
      </c>
    </row>
    <row r="388" spans="1:7" ht="12" customHeight="1" outlineLevel="1" x14ac:dyDescent="0.25">
      <c r="A388" s="3" t="s">
        <v>340</v>
      </c>
      <c r="B388" s="3" t="s">
        <v>345</v>
      </c>
      <c r="C388" s="3" t="s">
        <v>346</v>
      </c>
      <c r="D388" s="3" t="s">
        <v>347</v>
      </c>
      <c r="E388" s="4" t="s">
        <v>348</v>
      </c>
      <c r="F388" s="48">
        <v>0</v>
      </c>
      <c r="G388" s="24">
        <v>500000</v>
      </c>
    </row>
    <row r="389" spans="1:7" ht="12" customHeight="1" outlineLevel="1" x14ac:dyDescent="0.25">
      <c r="A389" s="3" t="s">
        <v>340</v>
      </c>
      <c r="B389" s="3" t="s">
        <v>345</v>
      </c>
      <c r="C389" s="3" t="s">
        <v>346</v>
      </c>
      <c r="D389" s="3" t="s">
        <v>162</v>
      </c>
      <c r="E389" s="4" t="s">
        <v>163</v>
      </c>
      <c r="F389" s="48">
        <v>0</v>
      </c>
      <c r="G389" s="24">
        <v>45000</v>
      </c>
    </row>
    <row r="390" spans="1:7" ht="12" customHeight="1" outlineLevel="1" x14ac:dyDescent="0.25">
      <c r="A390" s="3" t="s">
        <v>340</v>
      </c>
      <c r="B390" s="3" t="s">
        <v>345</v>
      </c>
      <c r="C390" s="3" t="s">
        <v>346</v>
      </c>
      <c r="D390" s="3" t="s">
        <v>112</v>
      </c>
      <c r="E390" s="4" t="s">
        <v>113</v>
      </c>
      <c r="F390" s="48">
        <v>0</v>
      </c>
      <c r="G390" s="24">
        <v>5000</v>
      </c>
    </row>
    <row r="391" spans="1:7" ht="12" customHeight="1" outlineLevel="1" x14ac:dyDescent="0.25">
      <c r="A391" s="3" t="s">
        <v>340</v>
      </c>
      <c r="B391" s="3" t="s">
        <v>345</v>
      </c>
      <c r="C391" s="3" t="s">
        <v>346</v>
      </c>
      <c r="D391" s="3" t="s">
        <v>118</v>
      </c>
      <c r="E391" s="4" t="s">
        <v>119</v>
      </c>
      <c r="F391" s="48">
        <v>0</v>
      </c>
      <c r="G391" s="24">
        <v>5000</v>
      </c>
    </row>
    <row r="392" spans="1:7" ht="12" customHeight="1" outlineLevel="1" x14ac:dyDescent="0.25">
      <c r="A392" s="3" t="s">
        <v>340</v>
      </c>
      <c r="B392" s="3" t="s">
        <v>345</v>
      </c>
      <c r="C392" s="3" t="s">
        <v>346</v>
      </c>
      <c r="D392" s="3" t="s">
        <v>120</v>
      </c>
      <c r="E392" s="4" t="s">
        <v>121</v>
      </c>
      <c r="F392" s="48">
        <v>0</v>
      </c>
      <c r="G392" s="24">
        <v>5000</v>
      </c>
    </row>
    <row r="393" spans="1:7" ht="12" customHeight="1" outlineLevel="1" x14ac:dyDescent="0.25">
      <c r="A393" s="3" t="s">
        <v>340</v>
      </c>
      <c r="B393" s="3" t="s">
        <v>345</v>
      </c>
      <c r="C393" s="3" t="s">
        <v>346</v>
      </c>
      <c r="D393" s="3" t="s">
        <v>135</v>
      </c>
      <c r="E393" s="4" t="s">
        <v>136</v>
      </c>
      <c r="F393" s="48">
        <v>0</v>
      </c>
      <c r="G393" s="24">
        <v>9000</v>
      </c>
    </row>
    <row r="394" spans="1:7" ht="12" customHeight="1" outlineLevel="1" x14ac:dyDescent="0.25">
      <c r="A394" s="3" t="s">
        <v>340</v>
      </c>
      <c r="B394" s="3" t="s">
        <v>345</v>
      </c>
      <c r="C394" s="3" t="s">
        <v>346</v>
      </c>
      <c r="D394" s="3" t="s">
        <v>93</v>
      </c>
      <c r="E394" s="4" t="s">
        <v>94</v>
      </c>
      <c r="F394" s="48">
        <v>0</v>
      </c>
      <c r="G394" s="24">
        <v>5000</v>
      </c>
    </row>
    <row r="395" spans="1:7" ht="12" customHeight="1" outlineLevel="1" x14ac:dyDescent="0.25">
      <c r="A395" s="3" t="s">
        <v>340</v>
      </c>
      <c r="B395" s="3" t="s">
        <v>345</v>
      </c>
      <c r="C395" s="3" t="s">
        <v>346</v>
      </c>
      <c r="D395" s="3" t="s">
        <v>168</v>
      </c>
      <c r="E395" s="4" t="s">
        <v>169</v>
      </c>
      <c r="F395" s="48">
        <v>0</v>
      </c>
      <c r="G395" s="24">
        <v>5000</v>
      </c>
    </row>
    <row r="396" spans="1:7" ht="12" customHeight="1" outlineLevel="1" x14ac:dyDescent="0.25">
      <c r="A396" s="3" t="s">
        <v>340</v>
      </c>
      <c r="B396" s="3" t="s">
        <v>345</v>
      </c>
      <c r="C396" s="3" t="s">
        <v>346</v>
      </c>
      <c r="D396" s="3" t="s">
        <v>145</v>
      </c>
      <c r="E396" s="4" t="s">
        <v>146</v>
      </c>
      <c r="F396" s="48">
        <v>0</v>
      </c>
      <c r="G396" s="24">
        <v>20000</v>
      </c>
    </row>
    <row r="397" spans="1:7" ht="12" customHeight="1" outlineLevel="1" x14ac:dyDescent="0.25">
      <c r="A397" s="3" t="s">
        <v>340</v>
      </c>
      <c r="B397" s="3" t="s">
        <v>345</v>
      </c>
      <c r="C397" s="3" t="s">
        <v>346</v>
      </c>
      <c r="D397" s="3" t="s">
        <v>147</v>
      </c>
      <c r="E397" s="4" t="s">
        <v>148</v>
      </c>
      <c r="F397" s="48">
        <v>0</v>
      </c>
      <c r="G397" s="24">
        <v>10000</v>
      </c>
    </row>
    <row r="398" spans="1:7" ht="12" customHeight="1" outlineLevel="1" x14ac:dyDescent="0.25">
      <c r="A398" s="3" t="s">
        <v>340</v>
      </c>
      <c r="B398" s="3" t="s">
        <v>345</v>
      </c>
      <c r="C398" s="3" t="s">
        <v>346</v>
      </c>
      <c r="D398" s="3" t="s">
        <v>349</v>
      </c>
      <c r="E398" s="4" t="s">
        <v>350</v>
      </c>
      <c r="F398" s="48">
        <v>0</v>
      </c>
      <c r="G398" s="24">
        <v>50000</v>
      </c>
    </row>
    <row r="399" spans="1:7" ht="12" customHeight="1" x14ac:dyDescent="0.25">
      <c r="A399" s="70" t="s">
        <v>351</v>
      </c>
      <c r="B399" s="71"/>
      <c r="C399" s="71"/>
      <c r="D399" s="71"/>
      <c r="E399" s="71"/>
      <c r="F399" s="48">
        <f>SUM(F387:F398)</f>
        <v>0</v>
      </c>
      <c r="G399" s="24">
        <f>SUM(G387:G398)</f>
        <v>674000</v>
      </c>
    </row>
    <row r="400" spans="1:7" ht="12" customHeight="1" outlineLevel="1" x14ac:dyDescent="0.25">
      <c r="A400" s="3" t="s">
        <v>340</v>
      </c>
      <c r="B400" s="3" t="s">
        <v>352</v>
      </c>
      <c r="C400" s="3" t="s">
        <v>346</v>
      </c>
      <c r="D400" s="3" t="s">
        <v>347</v>
      </c>
      <c r="E400" s="4" t="s">
        <v>348</v>
      </c>
      <c r="F400" s="48">
        <v>0</v>
      </c>
      <c r="G400" s="24">
        <v>2790000</v>
      </c>
    </row>
    <row r="401" spans="1:7" ht="12" customHeight="1" outlineLevel="1" x14ac:dyDescent="0.25">
      <c r="A401" s="3" t="s">
        <v>340</v>
      </c>
      <c r="B401" s="3" t="s">
        <v>352</v>
      </c>
      <c r="C401" s="3" t="s">
        <v>346</v>
      </c>
      <c r="D401" s="3" t="s">
        <v>160</v>
      </c>
      <c r="E401" s="4" t="s">
        <v>161</v>
      </c>
      <c r="F401" s="48">
        <v>0</v>
      </c>
      <c r="G401" s="24">
        <v>697000</v>
      </c>
    </row>
    <row r="402" spans="1:7" ht="12" customHeight="1" outlineLevel="1" x14ac:dyDescent="0.25">
      <c r="A402" s="3" t="s">
        <v>340</v>
      </c>
      <c r="B402" s="3" t="s">
        <v>352</v>
      </c>
      <c r="C402" s="3" t="s">
        <v>346</v>
      </c>
      <c r="D402" s="3" t="s">
        <v>162</v>
      </c>
      <c r="E402" s="4" t="s">
        <v>163</v>
      </c>
      <c r="F402" s="48">
        <v>0</v>
      </c>
      <c r="G402" s="24">
        <v>251000</v>
      </c>
    </row>
    <row r="403" spans="1:7" ht="12" customHeight="1" outlineLevel="1" x14ac:dyDescent="0.25">
      <c r="A403" s="3" t="s">
        <v>340</v>
      </c>
      <c r="B403" s="3" t="s">
        <v>352</v>
      </c>
      <c r="C403" s="3" t="s">
        <v>346</v>
      </c>
      <c r="D403" s="3" t="s">
        <v>116</v>
      </c>
      <c r="E403" s="4" t="s">
        <v>117</v>
      </c>
      <c r="F403" s="48">
        <v>0</v>
      </c>
      <c r="G403" s="24">
        <v>2000</v>
      </c>
    </row>
    <row r="404" spans="1:7" ht="12" customHeight="1" outlineLevel="1" x14ac:dyDescent="0.25">
      <c r="A404" s="3" t="s">
        <v>340</v>
      </c>
      <c r="B404" s="3" t="s">
        <v>352</v>
      </c>
      <c r="C404" s="3" t="s">
        <v>346</v>
      </c>
      <c r="D404" s="3" t="s">
        <v>118</v>
      </c>
      <c r="E404" s="4" t="s">
        <v>119</v>
      </c>
      <c r="F404" s="48">
        <v>0</v>
      </c>
      <c r="G404" s="24">
        <v>5000</v>
      </c>
    </row>
    <row r="405" spans="1:7" ht="12" customHeight="1" outlineLevel="1" x14ac:dyDescent="0.25">
      <c r="A405" s="3" t="s">
        <v>340</v>
      </c>
      <c r="B405" s="3" t="s">
        <v>352</v>
      </c>
      <c r="C405" s="3" t="s">
        <v>346</v>
      </c>
      <c r="D405" s="3" t="s">
        <v>120</v>
      </c>
      <c r="E405" s="4" t="s">
        <v>121</v>
      </c>
      <c r="F405" s="48">
        <v>0</v>
      </c>
      <c r="G405" s="24">
        <v>5000</v>
      </c>
    </row>
    <row r="406" spans="1:7" ht="12" customHeight="1" outlineLevel="1" x14ac:dyDescent="0.25">
      <c r="A406" s="3" t="s">
        <v>340</v>
      </c>
      <c r="B406" s="3" t="s">
        <v>352</v>
      </c>
      <c r="C406" s="3" t="s">
        <v>346</v>
      </c>
      <c r="D406" s="3" t="s">
        <v>135</v>
      </c>
      <c r="E406" s="4" t="s">
        <v>136</v>
      </c>
      <c r="F406" s="48">
        <v>0</v>
      </c>
      <c r="G406" s="24">
        <v>9000</v>
      </c>
    </row>
    <row r="407" spans="1:7" ht="12" customHeight="1" outlineLevel="1" x14ac:dyDescent="0.25">
      <c r="A407" s="3" t="s">
        <v>340</v>
      </c>
      <c r="B407" s="3" t="s">
        <v>352</v>
      </c>
      <c r="C407" s="3" t="s">
        <v>346</v>
      </c>
      <c r="D407" s="3" t="s">
        <v>93</v>
      </c>
      <c r="E407" s="4" t="s">
        <v>94</v>
      </c>
      <c r="F407" s="48">
        <v>0</v>
      </c>
      <c r="G407" s="24">
        <v>10000</v>
      </c>
    </row>
    <row r="408" spans="1:7" ht="12" customHeight="1" outlineLevel="1" x14ac:dyDescent="0.25">
      <c r="A408" s="3" t="s">
        <v>340</v>
      </c>
      <c r="B408" s="3" t="s">
        <v>352</v>
      </c>
      <c r="C408" s="3" t="s">
        <v>346</v>
      </c>
      <c r="D408" s="3" t="s">
        <v>168</v>
      </c>
      <c r="E408" s="4" t="s">
        <v>169</v>
      </c>
      <c r="F408" s="48">
        <v>0</v>
      </c>
      <c r="G408" s="24">
        <v>10000</v>
      </c>
    </row>
    <row r="409" spans="1:7" ht="12" customHeight="1" x14ac:dyDescent="0.25">
      <c r="A409" s="70" t="s">
        <v>353</v>
      </c>
      <c r="B409" s="71"/>
      <c r="C409" s="71"/>
      <c r="D409" s="71"/>
      <c r="E409" s="71"/>
      <c r="F409" s="48">
        <f t="shared" ref="F409:G409" si="77">SUM(F400:F408)</f>
        <v>0</v>
      </c>
      <c r="G409" s="24">
        <f t="shared" si="77"/>
        <v>3779000</v>
      </c>
    </row>
    <row r="410" spans="1:7" ht="12" customHeight="1" outlineLevel="1" x14ac:dyDescent="0.25">
      <c r="A410" s="3" t="s">
        <v>340</v>
      </c>
      <c r="B410" s="3" t="s">
        <v>354</v>
      </c>
      <c r="C410" s="3" t="s">
        <v>9</v>
      </c>
      <c r="D410" s="3" t="s">
        <v>64</v>
      </c>
      <c r="E410" s="4" t="s">
        <v>65</v>
      </c>
      <c r="F410" s="48">
        <v>120000</v>
      </c>
      <c r="G410" s="24">
        <v>0</v>
      </c>
    </row>
    <row r="411" spans="1:7" ht="12" customHeight="1" outlineLevel="1" x14ac:dyDescent="0.25">
      <c r="A411" s="3" t="s">
        <v>340</v>
      </c>
      <c r="B411" s="3" t="s">
        <v>354</v>
      </c>
      <c r="C411" s="3" t="s">
        <v>595</v>
      </c>
      <c r="D411" s="3" t="s">
        <v>110</v>
      </c>
      <c r="E411" s="4" t="s">
        <v>111</v>
      </c>
      <c r="F411" s="48">
        <v>0</v>
      </c>
      <c r="G411" s="24">
        <v>40000</v>
      </c>
    </row>
    <row r="412" spans="1:7" ht="12" customHeight="1" outlineLevel="1" x14ac:dyDescent="0.25">
      <c r="A412" s="3" t="s">
        <v>340</v>
      </c>
      <c r="B412" s="3" t="s">
        <v>354</v>
      </c>
      <c r="C412" s="3" t="s">
        <v>595</v>
      </c>
      <c r="D412" s="3" t="s">
        <v>347</v>
      </c>
      <c r="E412" s="4" t="s">
        <v>348</v>
      </c>
      <c r="F412" s="48">
        <v>0</v>
      </c>
      <c r="G412" s="24">
        <v>90000</v>
      </c>
    </row>
    <row r="413" spans="1:7" ht="12" customHeight="1" outlineLevel="1" x14ac:dyDescent="0.25">
      <c r="A413" s="3" t="s">
        <v>340</v>
      </c>
      <c r="B413" s="3" t="s">
        <v>354</v>
      </c>
      <c r="C413" s="3" t="s">
        <v>595</v>
      </c>
      <c r="D413" s="3" t="s">
        <v>120</v>
      </c>
      <c r="E413" s="4" t="s">
        <v>121</v>
      </c>
      <c r="F413" s="48">
        <v>0</v>
      </c>
      <c r="G413" s="24">
        <v>5000</v>
      </c>
    </row>
    <row r="414" spans="1:7" ht="12" customHeight="1" outlineLevel="1" x14ac:dyDescent="0.25">
      <c r="A414" s="3" t="s">
        <v>340</v>
      </c>
      <c r="B414" s="3" t="s">
        <v>354</v>
      </c>
      <c r="C414" s="3" t="s">
        <v>595</v>
      </c>
      <c r="D414" s="3" t="s">
        <v>133</v>
      </c>
      <c r="E414" s="4" t="s">
        <v>134</v>
      </c>
      <c r="F414" s="48">
        <v>0</v>
      </c>
      <c r="G414" s="24">
        <v>5000</v>
      </c>
    </row>
    <row r="415" spans="1:7" ht="12" customHeight="1" outlineLevel="1" x14ac:dyDescent="0.25">
      <c r="A415" s="3" t="s">
        <v>340</v>
      </c>
      <c r="B415" s="3" t="s">
        <v>354</v>
      </c>
      <c r="C415" s="3" t="s">
        <v>595</v>
      </c>
      <c r="D415" s="3" t="s">
        <v>93</v>
      </c>
      <c r="E415" s="4" t="s">
        <v>94</v>
      </c>
      <c r="F415" s="48">
        <v>0</v>
      </c>
      <c r="G415" s="24">
        <v>20000</v>
      </c>
    </row>
    <row r="416" spans="1:7" ht="12" customHeight="1" outlineLevel="1" x14ac:dyDescent="0.25">
      <c r="A416" s="3" t="s">
        <v>340</v>
      </c>
      <c r="B416" s="3" t="s">
        <v>354</v>
      </c>
      <c r="C416" s="3" t="s">
        <v>595</v>
      </c>
      <c r="D416" s="3" t="s">
        <v>168</v>
      </c>
      <c r="E416" s="4" t="s">
        <v>169</v>
      </c>
      <c r="F416" s="48">
        <v>0</v>
      </c>
      <c r="G416" s="24">
        <v>2000</v>
      </c>
    </row>
    <row r="417" spans="1:7" ht="12" customHeight="1" outlineLevel="1" x14ac:dyDescent="0.25">
      <c r="A417" s="3" t="s">
        <v>340</v>
      </c>
      <c r="B417" s="3" t="s">
        <v>540</v>
      </c>
      <c r="C417" s="3" t="s">
        <v>595</v>
      </c>
      <c r="D417" s="3" t="s">
        <v>145</v>
      </c>
      <c r="E417" s="4" t="s">
        <v>146</v>
      </c>
      <c r="F417" s="48">
        <v>0</v>
      </c>
      <c r="G417" s="24">
        <v>2000</v>
      </c>
    </row>
    <row r="418" spans="1:7" ht="12" customHeight="1" outlineLevel="1" x14ac:dyDescent="0.25">
      <c r="A418" s="3" t="s">
        <v>340</v>
      </c>
      <c r="B418" s="3" t="s">
        <v>354</v>
      </c>
      <c r="C418" s="3" t="s">
        <v>355</v>
      </c>
      <c r="D418" s="3" t="s">
        <v>356</v>
      </c>
      <c r="E418" s="4" t="s">
        <v>357</v>
      </c>
      <c r="F418" s="48">
        <v>0</v>
      </c>
      <c r="G418" s="24">
        <v>32000</v>
      </c>
    </row>
    <row r="419" spans="1:7" ht="12" customHeight="1" x14ac:dyDescent="0.25">
      <c r="A419" s="70" t="s">
        <v>358</v>
      </c>
      <c r="B419" s="71"/>
      <c r="C419" s="71"/>
      <c r="D419" s="71"/>
      <c r="E419" s="71"/>
      <c r="F419" s="48">
        <f t="shared" ref="F419:G419" si="78">SUM(F410:F418)</f>
        <v>120000</v>
      </c>
      <c r="G419" s="24">
        <f t="shared" si="78"/>
        <v>196000</v>
      </c>
    </row>
    <row r="420" spans="1:7" ht="12" customHeight="1" outlineLevel="1" x14ac:dyDescent="0.25">
      <c r="A420" s="3" t="s">
        <v>340</v>
      </c>
      <c r="B420" s="3" t="s">
        <v>359</v>
      </c>
      <c r="C420" s="3" t="s">
        <v>144</v>
      </c>
      <c r="D420" s="3" t="s">
        <v>297</v>
      </c>
      <c r="E420" s="4" t="s">
        <v>298</v>
      </c>
      <c r="F420" s="48">
        <v>0</v>
      </c>
      <c r="G420" s="24">
        <v>10000</v>
      </c>
    </row>
    <row r="421" spans="1:7" ht="12" customHeight="1" outlineLevel="1" x14ac:dyDescent="0.25">
      <c r="A421" s="3" t="s">
        <v>340</v>
      </c>
      <c r="B421" s="3" t="s">
        <v>359</v>
      </c>
      <c r="C421" s="3" t="s">
        <v>144</v>
      </c>
      <c r="D421" s="3" t="s">
        <v>299</v>
      </c>
      <c r="E421" s="4" t="s">
        <v>300</v>
      </c>
      <c r="F421" s="48">
        <v>0</v>
      </c>
      <c r="G421" s="24">
        <v>15000</v>
      </c>
    </row>
    <row r="422" spans="1:7" ht="12" customHeight="1" outlineLevel="1" x14ac:dyDescent="0.25">
      <c r="A422" s="3" t="s">
        <v>340</v>
      </c>
      <c r="B422" s="3" t="s">
        <v>359</v>
      </c>
      <c r="C422" s="3" t="s">
        <v>144</v>
      </c>
      <c r="D422" s="3" t="s">
        <v>116</v>
      </c>
      <c r="E422" s="4" t="s">
        <v>117</v>
      </c>
      <c r="F422" s="48">
        <v>0</v>
      </c>
      <c r="G422" s="24">
        <v>30000</v>
      </c>
    </row>
    <row r="423" spans="1:7" ht="12" customHeight="1" outlineLevel="1" x14ac:dyDescent="0.25">
      <c r="A423" s="60" t="s">
        <v>340</v>
      </c>
      <c r="B423" s="60" t="s">
        <v>359</v>
      </c>
      <c r="C423" s="60" t="s">
        <v>144</v>
      </c>
      <c r="D423" s="60" t="s">
        <v>118</v>
      </c>
      <c r="E423" s="61" t="s">
        <v>119</v>
      </c>
      <c r="F423" s="48">
        <v>0</v>
      </c>
      <c r="G423" s="24">
        <v>150000</v>
      </c>
    </row>
    <row r="424" spans="1:7" ht="12" customHeight="1" outlineLevel="1" x14ac:dyDescent="0.25">
      <c r="A424" s="3" t="s">
        <v>340</v>
      </c>
      <c r="B424" s="3" t="s">
        <v>359</v>
      </c>
      <c r="C424" s="3" t="s">
        <v>144</v>
      </c>
      <c r="D424" s="3" t="s">
        <v>120</v>
      </c>
      <c r="E424" s="4" t="s">
        <v>121</v>
      </c>
      <c r="F424" s="48">
        <v>0</v>
      </c>
      <c r="G424" s="24">
        <v>140000</v>
      </c>
    </row>
    <row r="425" spans="1:7" ht="12" customHeight="1" outlineLevel="1" x14ac:dyDescent="0.25">
      <c r="A425" s="3" t="s">
        <v>340</v>
      </c>
      <c r="B425" s="3" t="s">
        <v>359</v>
      </c>
      <c r="C425" s="3" t="s">
        <v>144</v>
      </c>
      <c r="D425" s="3" t="s">
        <v>238</v>
      </c>
      <c r="E425" s="4" t="s">
        <v>239</v>
      </c>
      <c r="F425" s="48">
        <v>0</v>
      </c>
      <c r="G425" s="24">
        <v>1000</v>
      </c>
    </row>
    <row r="426" spans="1:7" ht="12" customHeight="1" outlineLevel="1" x14ac:dyDescent="0.25">
      <c r="A426" s="3" t="s">
        <v>340</v>
      </c>
      <c r="B426" s="3" t="s">
        <v>359</v>
      </c>
      <c r="C426" s="3" t="s">
        <v>144</v>
      </c>
      <c r="D426" s="3" t="s">
        <v>127</v>
      </c>
      <c r="E426" s="4" t="s">
        <v>128</v>
      </c>
      <c r="F426" s="48">
        <v>0</v>
      </c>
      <c r="G426" s="24">
        <v>140000</v>
      </c>
    </row>
    <row r="427" spans="1:7" ht="12" customHeight="1" outlineLevel="1" x14ac:dyDescent="0.25">
      <c r="A427" s="3" t="s">
        <v>340</v>
      </c>
      <c r="B427" s="3" t="s">
        <v>359</v>
      </c>
      <c r="C427" s="3" t="s">
        <v>144</v>
      </c>
      <c r="D427" s="3" t="s">
        <v>129</v>
      </c>
      <c r="E427" s="4" t="s">
        <v>130</v>
      </c>
      <c r="F427" s="48">
        <v>0</v>
      </c>
      <c r="G427" s="24">
        <v>300000</v>
      </c>
    </row>
    <row r="428" spans="1:7" ht="12" customHeight="1" outlineLevel="1" x14ac:dyDescent="0.25">
      <c r="A428" s="3" t="s">
        <v>340</v>
      </c>
      <c r="B428" s="3" t="s">
        <v>488</v>
      </c>
      <c r="C428" s="3" t="s">
        <v>144</v>
      </c>
      <c r="D428" s="3" t="s">
        <v>131</v>
      </c>
      <c r="E428" s="4" t="s">
        <v>132</v>
      </c>
      <c r="F428" s="48">
        <v>0</v>
      </c>
      <c r="G428" s="24">
        <v>10000</v>
      </c>
    </row>
    <row r="429" spans="1:7" ht="12" customHeight="1" outlineLevel="1" x14ac:dyDescent="0.25">
      <c r="A429" s="3" t="s">
        <v>340</v>
      </c>
      <c r="B429" s="3" t="s">
        <v>359</v>
      </c>
      <c r="C429" s="3" t="s">
        <v>144</v>
      </c>
      <c r="D429" s="3" t="s">
        <v>133</v>
      </c>
      <c r="E429" s="4" t="s">
        <v>134</v>
      </c>
      <c r="F429" s="48">
        <v>0</v>
      </c>
      <c r="G429" s="24">
        <v>126000</v>
      </c>
    </row>
    <row r="430" spans="1:7" ht="12" customHeight="1" outlineLevel="1" x14ac:dyDescent="0.25">
      <c r="A430" s="3" t="s">
        <v>340</v>
      </c>
      <c r="B430" s="3" t="s">
        <v>359</v>
      </c>
      <c r="C430" s="3" t="s">
        <v>144</v>
      </c>
      <c r="D430" s="3" t="s">
        <v>361</v>
      </c>
      <c r="E430" s="4" t="s">
        <v>362</v>
      </c>
      <c r="F430" s="48">
        <v>0</v>
      </c>
      <c r="G430" s="24">
        <v>300000</v>
      </c>
    </row>
    <row r="431" spans="1:7" ht="12" customHeight="1" outlineLevel="1" x14ac:dyDescent="0.25">
      <c r="A431" s="3" t="s">
        <v>340</v>
      </c>
      <c r="B431" s="3" t="s">
        <v>359</v>
      </c>
      <c r="C431" s="3" t="s">
        <v>144</v>
      </c>
      <c r="D431" s="3" t="s">
        <v>135</v>
      </c>
      <c r="E431" s="4" t="s">
        <v>136</v>
      </c>
      <c r="F431" s="48">
        <v>0</v>
      </c>
      <c r="G431" s="24">
        <v>200000</v>
      </c>
    </row>
    <row r="432" spans="1:7" ht="12" customHeight="1" outlineLevel="1" x14ac:dyDescent="0.25">
      <c r="A432" s="3" t="s">
        <v>340</v>
      </c>
      <c r="B432" s="3" t="s">
        <v>359</v>
      </c>
      <c r="C432" s="3" t="s">
        <v>144</v>
      </c>
      <c r="D432" s="3" t="s">
        <v>166</v>
      </c>
      <c r="E432" s="4" t="s">
        <v>167</v>
      </c>
      <c r="F432" s="48">
        <v>0</v>
      </c>
      <c r="G432" s="24">
        <v>1200000</v>
      </c>
    </row>
    <row r="433" spans="1:7" ht="12" customHeight="1" outlineLevel="1" x14ac:dyDescent="0.25">
      <c r="A433" s="3" t="s">
        <v>340</v>
      </c>
      <c r="B433" s="3" t="s">
        <v>359</v>
      </c>
      <c r="C433" s="3" t="s">
        <v>144</v>
      </c>
      <c r="D433" s="3" t="s">
        <v>93</v>
      </c>
      <c r="E433" s="4" t="s">
        <v>94</v>
      </c>
      <c r="F433" s="48">
        <v>0</v>
      </c>
      <c r="G433" s="24">
        <v>300000</v>
      </c>
    </row>
    <row r="434" spans="1:7" ht="12" customHeight="1" outlineLevel="1" x14ac:dyDescent="0.25">
      <c r="A434" s="3" t="s">
        <v>340</v>
      </c>
      <c r="B434" s="3" t="s">
        <v>359</v>
      </c>
      <c r="C434" s="3" t="s">
        <v>144</v>
      </c>
      <c r="D434" s="3" t="s">
        <v>76</v>
      </c>
      <c r="E434" s="4" t="s">
        <v>77</v>
      </c>
      <c r="F434" s="48">
        <v>0</v>
      </c>
      <c r="G434" s="24">
        <v>50000</v>
      </c>
    </row>
    <row r="435" spans="1:7" ht="12" customHeight="1" outlineLevel="1" x14ac:dyDescent="0.25">
      <c r="A435" s="3" t="s">
        <v>340</v>
      </c>
      <c r="B435" s="3" t="s">
        <v>359</v>
      </c>
      <c r="C435" s="3" t="s">
        <v>144</v>
      </c>
      <c r="D435" s="3" t="s">
        <v>188</v>
      </c>
      <c r="E435" s="4" t="s">
        <v>189</v>
      </c>
      <c r="F435" s="48">
        <v>0</v>
      </c>
      <c r="G435" s="24">
        <v>85000</v>
      </c>
    </row>
    <row r="436" spans="1:7" ht="12" customHeight="1" outlineLevel="1" x14ac:dyDescent="0.25">
      <c r="A436" s="3" t="s">
        <v>340</v>
      </c>
      <c r="B436" s="3" t="s">
        <v>359</v>
      </c>
      <c r="C436" s="3" t="s">
        <v>144</v>
      </c>
      <c r="D436" s="3" t="s">
        <v>168</v>
      </c>
      <c r="E436" s="4" t="s">
        <v>169</v>
      </c>
      <c r="F436" s="48">
        <v>0</v>
      </c>
      <c r="G436" s="24">
        <v>80000</v>
      </c>
    </row>
    <row r="437" spans="1:7" ht="12" customHeight="1" outlineLevel="1" x14ac:dyDescent="0.25">
      <c r="A437" s="3" t="s">
        <v>340</v>
      </c>
      <c r="B437" s="3" t="s">
        <v>359</v>
      </c>
      <c r="C437" s="3" t="s">
        <v>144</v>
      </c>
      <c r="D437" s="3" t="s">
        <v>145</v>
      </c>
      <c r="E437" s="4" t="s">
        <v>146</v>
      </c>
      <c r="F437" s="48">
        <v>0</v>
      </c>
      <c r="G437" s="24">
        <v>50000</v>
      </c>
    </row>
    <row r="438" spans="1:7" ht="12" customHeight="1" outlineLevel="1" x14ac:dyDescent="0.25">
      <c r="A438" s="3" t="s">
        <v>340</v>
      </c>
      <c r="B438" s="3" t="s">
        <v>359</v>
      </c>
      <c r="C438" s="3" t="s">
        <v>144</v>
      </c>
      <c r="D438" s="3" t="s">
        <v>170</v>
      </c>
      <c r="E438" s="4" t="s">
        <v>171</v>
      </c>
      <c r="F438" s="48">
        <v>0</v>
      </c>
      <c r="G438" s="24">
        <v>120000</v>
      </c>
    </row>
    <row r="439" spans="1:7" ht="12" customHeight="1" outlineLevel="1" x14ac:dyDescent="0.25">
      <c r="A439" s="3" t="s">
        <v>340</v>
      </c>
      <c r="B439" s="3" t="s">
        <v>488</v>
      </c>
      <c r="C439" s="3" t="s">
        <v>144</v>
      </c>
      <c r="D439" s="3" t="s">
        <v>482</v>
      </c>
      <c r="E439" s="4" t="s">
        <v>483</v>
      </c>
      <c r="F439" s="48">
        <v>0</v>
      </c>
      <c r="G439" s="24">
        <v>1000</v>
      </c>
    </row>
    <row r="440" spans="1:7" ht="12" customHeight="1" outlineLevel="1" x14ac:dyDescent="0.25">
      <c r="A440" s="3" t="s">
        <v>340</v>
      </c>
      <c r="B440" s="3" t="s">
        <v>359</v>
      </c>
      <c r="C440" s="3" t="s">
        <v>144</v>
      </c>
      <c r="D440" s="3" t="s">
        <v>363</v>
      </c>
      <c r="E440" s="4" t="s">
        <v>364</v>
      </c>
      <c r="F440" s="48">
        <v>0</v>
      </c>
      <c r="G440" s="24">
        <v>20000</v>
      </c>
    </row>
    <row r="441" spans="1:7" ht="12" customHeight="1" outlineLevel="1" x14ac:dyDescent="0.25">
      <c r="A441" s="3" t="s">
        <v>340</v>
      </c>
      <c r="B441" s="3" t="s">
        <v>359</v>
      </c>
      <c r="C441" s="3" t="s">
        <v>144</v>
      </c>
      <c r="D441" s="3" t="s">
        <v>83</v>
      </c>
      <c r="E441" s="4" t="s">
        <v>84</v>
      </c>
      <c r="F441" s="48">
        <v>0</v>
      </c>
      <c r="G441" s="24">
        <v>5000</v>
      </c>
    </row>
    <row r="442" spans="1:7" ht="12" customHeight="1" outlineLevel="1" x14ac:dyDescent="0.25">
      <c r="A442" s="3" t="s">
        <v>340</v>
      </c>
      <c r="B442" s="3" t="s">
        <v>488</v>
      </c>
      <c r="C442" s="3" t="s">
        <v>144</v>
      </c>
      <c r="D442" s="3" t="s">
        <v>365</v>
      </c>
      <c r="E442" s="4" t="s">
        <v>600</v>
      </c>
      <c r="F442" s="48">
        <v>0</v>
      </c>
      <c r="G442" s="24">
        <v>20000</v>
      </c>
    </row>
    <row r="443" spans="1:7" ht="12" customHeight="1" outlineLevel="1" x14ac:dyDescent="0.25">
      <c r="A443" s="3" t="s">
        <v>340</v>
      </c>
      <c r="B443" s="3" t="s">
        <v>488</v>
      </c>
      <c r="C443" s="3" t="s">
        <v>144</v>
      </c>
      <c r="D443" s="3" t="s">
        <v>277</v>
      </c>
      <c r="E443" s="4" t="s">
        <v>278</v>
      </c>
      <c r="F443" s="48">
        <v>0</v>
      </c>
      <c r="G443" s="24">
        <v>500000</v>
      </c>
    </row>
    <row r="444" spans="1:7" ht="12" customHeight="1" outlineLevel="1" x14ac:dyDescent="0.25">
      <c r="A444" s="3" t="s">
        <v>340</v>
      </c>
      <c r="B444" s="3" t="s">
        <v>488</v>
      </c>
      <c r="C444" s="3" t="s">
        <v>144</v>
      </c>
      <c r="D444" s="3" t="s">
        <v>599</v>
      </c>
      <c r="E444" s="4" t="s">
        <v>601</v>
      </c>
      <c r="F444" s="48">
        <v>0</v>
      </c>
      <c r="G444" s="24">
        <v>1200000</v>
      </c>
    </row>
    <row r="445" spans="1:7" ht="12" customHeight="1" x14ac:dyDescent="0.25">
      <c r="A445" s="70" t="s">
        <v>366</v>
      </c>
      <c r="B445" s="71"/>
      <c r="C445" s="71"/>
      <c r="D445" s="71"/>
      <c r="E445" s="71"/>
      <c r="F445" s="48">
        <f>SUM(F420:F444)</f>
        <v>0</v>
      </c>
      <c r="G445" s="24">
        <f>SUM(G420:G444)</f>
        <v>5053000</v>
      </c>
    </row>
    <row r="446" spans="1:7" ht="12" customHeight="1" outlineLevel="1" x14ac:dyDescent="0.25">
      <c r="A446" s="3" t="s">
        <v>340</v>
      </c>
      <c r="B446" s="3" t="s">
        <v>367</v>
      </c>
      <c r="C446" s="3" t="s">
        <v>257</v>
      </c>
      <c r="D446" s="3" t="s">
        <v>154</v>
      </c>
      <c r="E446" s="4" t="s">
        <v>155</v>
      </c>
      <c r="F446" s="48">
        <v>0</v>
      </c>
      <c r="G446" s="24">
        <v>0</v>
      </c>
    </row>
    <row r="447" spans="1:7" ht="12" customHeight="1" x14ac:dyDescent="0.25">
      <c r="A447" s="70" t="s">
        <v>368</v>
      </c>
      <c r="B447" s="71"/>
      <c r="C447" s="71"/>
      <c r="D447" s="71"/>
      <c r="E447" s="71"/>
      <c r="F447" s="48">
        <f t="shared" ref="F447" si="79">SUM(F446)</f>
        <v>0</v>
      </c>
      <c r="G447" s="24">
        <f t="shared" ref="G447" si="80">SUM(G446)</f>
        <v>0</v>
      </c>
    </row>
    <row r="448" spans="1:7" ht="12" customHeight="1" outlineLevel="1" x14ac:dyDescent="0.25">
      <c r="A448" s="3" t="s">
        <v>340</v>
      </c>
      <c r="B448" s="3" t="s">
        <v>369</v>
      </c>
      <c r="C448" s="3" t="s">
        <v>144</v>
      </c>
      <c r="D448" s="3" t="s">
        <v>93</v>
      </c>
      <c r="E448" s="4" t="s">
        <v>94</v>
      </c>
      <c r="F448" s="48">
        <v>0</v>
      </c>
      <c r="G448" s="24">
        <v>500000</v>
      </c>
    </row>
    <row r="449" spans="1:7" ht="12" customHeight="1" outlineLevel="1" x14ac:dyDescent="0.25">
      <c r="A449" s="3" t="s">
        <v>340</v>
      </c>
      <c r="B449" s="3" t="s">
        <v>369</v>
      </c>
      <c r="C449" s="3" t="s">
        <v>144</v>
      </c>
      <c r="D449" s="3" t="s">
        <v>170</v>
      </c>
      <c r="E449" s="4" t="s">
        <v>171</v>
      </c>
      <c r="F449" s="48">
        <v>0</v>
      </c>
      <c r="G449" s="24">
        <v>300000</v>
      </c>
    </row>
    <row r="450" spans="1:7" ht="12" customHeight="1" outlineLevel="1" x14ac:dyDescent="0.25">
      <c r="A450" s="3" t="s">
        <v>340</v>
      </c>
      <c r="B450" s="3" t="s">
        <v>369</v>
      </c>
      <c r="C450" s="3" t="s">
        <v>144</v>
      </c>
      <c r="D450" s="3" t="s">
        <v>370</v>
      </c>
      <c r="E450" s="4" t="s">
        <v>371</v>
      </c>
      <c r="F450" s="48">
        <v>0</v>
      </c>
      <c r="G450" s="24">
        <v>52000</v>
      </c>
    </row>
    <row r="451" spans="1:7" ht="12" customHeight="1" x14ac:dyDescent="0.25">
      <c r="A451" s="70" t="s">
        <v>372</v>
      </c>
      <c r="B451" s="71"/>
      <c r="C451" s="71"/>
      <c r="D451" s="71"/>
      <c r="E451" s="71"/>
      <c r="F451" s="48">
        <f t="shared" ref="F451" si="81">SUM(F448:F450)</f>
        <v>0</v>
      </c>
      <c r="G451" s="24">
        <f t="shared" ref="G451" si="82">SUM(G448:G450)</f>
        <v>852000</v>
      </c>
    </row>
    <row r="452" spans="1:7" ht="12" customHeight="1" outlineLevel="1" x14ac:dyDescent="0.25">
      <c r="A452" s="3" t="s">
        <v>340</v>
      </c>
      <c r="B452" s="3" t="s">
        <v>373</v>
      </c>
      <c r="C452" s="3" t="s">
        <v>144</v>
      </c>
      <c r="D452" s="3" t="s">
        <v>93</v>
      </c>
      <c r="E452" s="4" t="s">
        <v>94</v>
      </c>
      <c r="F452" s="48">
        <v>0</v>
      </c>
      <c r="G452" s="24">
        <v>660000</v>
      </c>
    </row>
    <row r="453" spans="1:7" ht="12" customHeight="1" x14ac:dyDescent="0.25">
      <c r="A453" s="70" t="s">
        <v>374</v>
      </c>
      <c r="B453" s="71"/>
      <c r="C453" s="71"/>
      <c r="D453" s="71"/>
      <c r="E453" s="71"/>
      <c r="F453" s="48">
        <f t="shared" ref="F453" si="83">SUM(F452)</f>
        <v>0</v>
      </c>
      <c r="G453" s="24">
        <f t="shared" ref="G453" si="84">SUM(G452)</f>
        <v>660000</v>
      </c>
    </row>
    <row r="454" spans="1:7" ht="12" customHeight="1" outlineLevel="1" x14ac:dyDescent="0.25">
      <c r="A454" s="3" t="s">
        <v>340</v>
      </c>
      <c r="B454" s="3" t="s">
        <v>543</v>
      </c>
      <c r="C454" s="3" t="s">
        <v>342</v>
      </c>
      <c r="D454" s="3" t="s">
        <v>122</v>
      </c>
      <c r="E454" s="4" t="s">
        <v>548</v>
      </c>
      <c r="F454" s="48">
        <v>0</v>
      </c>
      <c r="G454" s="24">
        <v>11000</v>
      </c>
    </row>
    <row r="455" spans="1:7" ht="12" customHeight="1" outlineLevel="1" x14ac:dyDescent="0.25">
      <c r="A455" s="3" t="s">
        <v>340</v>
      </c>
      <c r="B455" s="3" t="s">
        <v>543</v>
      </c>
      <c r="C455" s="3" t="s">
        <v>342</v>
      </c>
      <c r="D455" s="3" t="s">
        <v>123</v>
      </c>
      <c r="E455" s="4" t="s">
        <v>549</v>
      </c>
      <c r="F455" s="48">
        <v>0</v>
      </c>
      <c r="G455" s="24">
        <v>50000</v>
      </c>
    </row>
    <row r="456" spans="1:7" ht="12" customHeight="1" outlineLevel="1" x14ac:dyDescent="0.25">
      <c r="A456" s="3" t="s">
        <v>340</v>
      </c>
      <c r="B456" s="3" t="s">
        <v>543</v>
      </c>
      <c r="C456" s="3" t="s">
        <v>342</v>
      </c>
      <c r="D456" s="3" t="s">
        <v>124</v>
      </c>
      <c r="E456" s="4" t="s">
        <v>550</v>
      </c>
      <c r="F456" s="48">
        <v>0</v>
      </c>
      <c r="G456" s="24">
        <v>45000</v>
      </c>
    </row>
    <row r="457" spans="1:7" ht="12" customHeight="1" outlineLevel="1" x14ac:dyDescent="0.25">
      <c r="A457" s="3" t="s">
        <v>340</v>
      </c>
      <c r="B457" s="3" t="s">
        <v>543</v>
      </c>
      <c r="C457" s="3" t="s">
        <v>144</v>
      </c>
      <c r="D457" s="3" t="s">
        <v>122</v>
      </c>
      <c r="E457" s="4" t="s">
        <v>551</v>
      </c>
      <c r="F457" s="48">
        <v>0</v>
      </c>
      <c r="G457" s="24">
        <v>25000</v>
      </c>
    </row>
    <row r="458" spans="1:7" ht="12" customHeight="1" outlineLevel="1" x14ac:dyDescent="0.25">
      <c r="A458" s="3" t="s">
        <v>340</v>
      </c>
      <c r="B458" s="3" t="s">
        <v>543</v>
      </c>
      <c r="C458" s="3" t="s">
        <v>144</v>
      </c>
      <c r="D458" s="3" t="s">
        <v>203</v>
      </c>
      <c r="E458" s="4" t="s">
        <v>552</v>
      </c>
      <c r="F458" s="48">
        <v>0</v>
      </c>
      <c r="G458" s="24">
        <v>300000</v>
      </c>
    </row>
    <row r="459" spans="1:7" ht="12" customHeight="1" outlineLevel="1" x14ac:dyDescent="0.25">
      <c r="A459" s="3" t="s">
        <v>340</v>
      </c>
      <c r="B459" s="3" t="s">
        <v>543</v>
      </c>
      <c r="C459" s="3" t="s">
        <v>144</v>
      </c>
      <c r="D459" s="3" t="s">
        <v>124</v>
      </c>
      <c r="E459" s="4" t="s">
        <v>553</v>
      </c>
      <c r="F459" s="48">
        <v>0</v>
      </c>
      <c r="G459" s="24">
        <v>165000</v>
      </c>
    </row>
    <row r="460" spans="1:7" ht="12" customHeight="1" outlineLevel="1" x14ac:dyDescent="0.25">
      <c r="A460" s="3" t="s">
        <v>340</v>
      </c>
      <c r="B460" s="3" t="s">
        <v>543</v>
      </c>
      <c r="C460" s="3" t="s">
        <v>109</v>
      </c>
      <c r="D460" s="3" t="s">
        <v>122</v>
      </c>
      <c r="E460" s="4" t="s">
        <v>554</v>
      </c>
      <c r="F460" s="48">
        <v>0</v>
      </c>
      <c r="G460" s="24">
        <v>10000</v>
      </c>
    </row>
    <row r="461" spans="1:7" ht="12" customHeight="1" outlineLevel="1" x14ac:dyDescent="0.25">
      <c r="A461" s="3" t="s">
        <v>340</v>
      </c>
      <c r="B461" s="3" t="s">
        <v>543</v>
      </c>
      <c r="C461" s="3" t="s">
        <v>109</v>
      </c>
      <c r="D461" s="3" t="s">
        <v>123</v>
      </c>
      <c r="E461" s="4" t="s">
        <v>555</v>
      </c>
      <c r="F461" s="48">
        <v>0</v>
      </c>
      <c r="G461" s="24">
        <v>70000</v>
      </c>
    </row>
    <row r="462" spans="1:7" ht="12" customHeight="1" outlineLevel="1" x14ac:dyDescent="0.25">
      <c r="A462" s="3" t="s">
        <v>340</v>
      </c>
      <c r="B462" s="3" t="s">
        <v>543</v>
      </c>
      <c r="C462" s="3" t="s">
        <v>109</v>
      </c>
      <c r="D462" s="3" t="s">
        <v>124</v>
      </c>
      <c r="E462" s="4" t="s">
        <v>556</v>
      </c>
      <c r="F462" s="48">
        <v>0</v>
      </c>
      <c r="G462" s="24">
        <v>40000</v>
      </c>
    </row>
    <row r="463" spans="1:7" ht="12" customHeight="1" outlineLevel="1" x14ac:dyDescent="0.25">
      <c r="A463" s="3" t="s">
        <v>340</v>
      </c>
      <c r="B463" s="3" t="s">
        <v>543</v>
      </c>
      <c r="C463" s="3" t="s">
        <v>192</v>
      </c>
      <c r="D463" s="3" t="s">
        <v>122</v>
      </c>
      <c r="E463" s="4" t="s">
        <v>557</v>
      </c>
      <c r="F463" s="48">
        <v>0</v>
      </c>
      <c r="G463" s="24">
        <v>20000</v>
      </c>
    </row>
    <row r="464" spans="1:7" ht="12" customHeight="1" outlineLevel="1" x14ac:dyDescent="0.25">
      <c r="A464" s="3" t="s">
        <v>340</v>
      </c>
      <c r="B464" s="3" t="s">
        <v>543</v>
      </c>
      <c r="C464" s="3" t="s">
        <v>192</v>
      </c>
      <c r="D464" s="3" t="s">
        <v>124</v>
      </c>
      <c r="E464" s="4" t="s">
        <v>558</v>
      </c>
      <c r="F464" s="48">
        <v>0</v>
      </c>
      <c r="G464" s="24">
        <v>270000</v>
      </c>
    </row>
    <row r="465" spans="1:7" ht="12" customHeight="1" outlineLevel="1" x14ac:dyDescent="0.25">
      <c r="A465" s="3" t="s">
        <v>340</v>
      </c>
      <c r="B465" s="3" t="s">
        <v>543</v>
      </c>
      <c r="C465" s="3" t="s">
        <v>206</v>
      </c>
      <c r="D465" s="3" t="s">
        <v>122</v>
      </c>
      <c r="E465" s="4" t="s">
        <v>559</v>
      </c>
      <c r="F465" s="48">
        <v>0</v>
      </c>
      <c r="G465" s="24">
        <v>140000</v>
      </c>
    </row>
    <row r="466" spans="1:7" ht="12" customHeight="1" outlineLevel="1" x14ac:dyDescent="0.25">
      <c r="A466" s="3" t="s">
        <v>340</v>
      </c>
      <c r="B466" s="3" t="s">
        <v>543</v>
      </c>
      <c r="C466" s="3" t="s">
        <v>206</v>
      </c>
      <c r="D466" s="3" t="s">
        <v>203</v>
      </c>
      <c r="E466" s="4" t="s">
        <v>560</v>
      </c>
      <c r="F466" s="48">
        <v>0</v>
      </c>
      <c r="G466" s="24">
        <v>375000</v>
      </c>
    </row>
    <row r="467" spans="1:7" ht="12" customHeight="1" outlineLevel="1" x14ac:dyDescent="0.25">
      <c r="A467" s="3" t="s">
        <v>340</v>
      </c>
      <c r="B467" s="3" t="s">
        <v>543</v>
      </c>
      <c r="C467" s="3" t="s">
        <v>206</v>
      </c>
      <c r="D467" s="3" t="s">
        <v>123</v>
      </c>
      <c r="E467" s="4" t="s">
        <v>561</v>
      </c>
      <c r="F467" s="48">
        <v>0</v>
      </c>
      <c r="G467" s="24">
        <v>1000</v>
      </c>
    </row>
    <row r="468" spans="1:7" ht="12" customHeight="1" outlineLevel="1" x14ac:dyDescent="0.25">
      <c r="A468" s="3" t="s">
        <v>340</v>
      </c>
      <c r="B468" s="3" t="s">
        <v>543</v>
      </c>
      <c r="C468" s="3" t="s">
        <v>206</v>
      </c>
      <c r="D468" s="3" t="s">
        <v>124</v>
      </c>
      <c r="E468" s="4" t="s">
        <v>562</v>
      </c>
      <c r="F468" s="48">
        <v>0</v>
      </c>
      <c r="G468" s="24">
        <v>255000</v>
      </c>
    </row>
    <row r="469" spans="1:7" ht="12" customHeight="1" outlineLevel="1" x14ac:dyDescent="0.25">
      <c r="A469" s="3" t="s">
        <v>340</v>
      </c>
      <c r="B469" s="3" t="s">
        <v>543</v>
      </c>
      <c r="C469" s="3" t="s">
        <v>215</v>
      </c>
      <c r="D469" s="3" t="s">
        <v>122</v>
      </c>
      <c r="E469" s="4" t="s">
        <v>563</v>
      </c>
      <c r="F469" s="48">
        <v>0</v>
      </c>
      <c r="G469" s="24">
        <v>55000</v>
      </c>
    </row>
    <row r="470" spans="1:7" ht="12" customHeight="1" outlineLevel="1" x14ac:dyDescent="0.25">
      <c r="A470" s="3" t="s">
        <v>340</v>
      </c>
      <c r="B470" s="3" t="s">
        <v>543</v>
      </c>
      <c r="C470" s="3" t="s">
        <v>215</v>
      </c>
      <c r="D470" s="3" t="s">
        <v>124</v>
      </c>
      <c r="E470" s="4" t="s">
        <v>564</v>
      </c>
      <c r="F470" s="48">
        <v>0</v>
      </c>
      <c r="G470" s="24">
        <v>100000</v>
      </c>
    </row>
    <row r="471" spans="1:7" ht="12" customHeight="1" outlineLevel="1" x14ac:dyDescent="0.25">
      <c r="A471" s="3" t="s">
        <v>340</v>
      </c>
      <c r="B471" s="3" t="s">
        <v>543</v>
      </c>
      <c r="C471" s="3" t="s">
        <v>257</v>
      </c>
      <c r="D471" s="3" t="s">
        <v>122</v>
      </c>
      <c r="E471" s="4" t="s">
        <v>565</v>
      </c>
      <c r="F471" s="48">
        <v>0</v>
      </c>
      <c r="G471" s="24">
        <v>45000</v>
      </c>
    </row>
    <row r="472" spans="1:7" ht="12" customHeight="1" outlineLevel="1" x14ac:dyDescent="0.25">
      <c r="A472" s="3" t="s">
        <v>340</v>
      </c>
      <c r="B472" s="3" t="s">
        <v>543</v>
      </c>
      <c r="C472" s="3" t="s">
        <v>257</v>
      </c>
      <c r="D472" s="3" t="s">
        <v>123</v>
      </c>
      <c r="E472" s="4" t="s">
        <v>566</v>
      </c>
      <c r="F472" s="48">
        <v>0</v>
      </c>
      <c r="G472" s="24">
        <v>150000</v>
      </c>
    </row>
    <row r="473" spans="1:7" ht="12" customHeight="1" outlineLevel="1" x14ac:dyDescent="0.25">
      <c r="A473" s="3" t="s">
        <v>340</v>
      </c>
      <c r="B473" s="3" t="s">
        <v>543</v>
      </c>
      <c r="C473" s="3" t="s">
        <v>257</v>
      </c>
      <c r="D473" s="3" t="s">
        <v>124</v>
      </c>
      <c r="E473" s="4" t="s">
        <v>567</v>
      </c>
      <c r="F473" s="48">
        <v>0</v>
      </c>
      <c r="G473" s="24">
        <v>40000</v>
      </c>
    </row>
    <row r="474" spans="1:7" ht="12" customHeight="1" outlineLevel="1" x14ac:dyDescent="0.25">
      <c r="A474" s="3" t="s">
        <v>340</v>
      </c>
      <c r="B474" s="3" t="s">
        <v>543</v>
      </c>
      <c r="C474" s="3" t="s">
        <v>261</v>
      </c>
      <c r="D474" s="3" t="s">
        <v>124</v>
      </c>
      <c r="E474" s="4" t="s">
        <v>568</v>
      </c>
      <c r="F474" s="48">
        <v>0</v>
      </c>
      <c r="G474" s="24">
        <v>850000</v>
      </c>
    </row>
    <row r="475" spans="1:7" ht="12" customHeight="1" outlineLevel="1" x14ac:dyDescent="0.25">
      <c r="A475" s="3" t="s">
        <v>340</v>
      </c>
      <c r="B475" s="3" t="s">
        <v>543</v>
      </c>
      <c r="C475" s="3" t="s">
        <v>252</v>
      </c>
      <c r="D475" s="3" t="s">
        <v>124</v>
      </c>
      <c r="E475" s="4" t="s">
        <v>569</v>
      </c>
      <c r="F475" s="48">
        <v>0</v>
      </c>
      <c r="G475" s="24">
        <v>20000</v>
      </c>
    </row>
    <row r="476" spans="1:7" ht="12" customHeight="1" outlineLevel="1" x14ac:dyDescent="0.25">
      <c r="A476" s="3" t="s">
        <v>340</v>
      </c>
      <c r="B476" s="3" t="s">
        <v>543</v>
      </c>
      <c r="C476" s="3" t="s">
        <v>242</v>
      </c>
      <c r="D476" s="3" t="s">
        <v>122</v>
      </c>
      <c r="E476" s="4" t="s">
        <v>570</v>
      </c>
      <c r="F476" s="48">
        <v>0</v>
      </c>
      <c r="G476" s="24">
        <v>2000</v>
      </c>
    </row>
    <row r="477" spans="1:7" ht="12" customHeight="1" outlineLevel="1" x14ac:dyDescent="0.25">
      <c r="A477" s="3" t="s">
        <v>340</v>
      </c>
      <c r="B477" s="3" t="s">
        <v>543</v>
      </c>
      <c r="C477" s="3" t="s">
        <v>242</v>
      </c>
      <c r="D477" s="3" t="s">
        <v>124</v>
      </c>
      <c r="E477" s="4" t="s">
        <v>571</v>
      </c>
      <c r="F477" s="48">
        <v>0</v>
      </c>
      <c r="G477" s="24">
        <v>60000</v>
      </c>
    </row>
    <row r="478" spans="1:7" ht="12" customHeight="1" outlineLevel="1" x14ac:dyDescent="0.25">
      <c r="A478" s="3" t="s">
        <v>340</v>
      </c>
      <c r="B478" s="3" t="s">
        <v>543</v>
      </c>
      <c r="C478" s="3" t="s">
        <v>237</v>
      </c>
      <c r="D478" s="3" t="s">
        <v>122</v>
      </c>
      <c r="E478" s="4" t="s">
        <v>572</v>
      </c>
      <c r="F478" s="48">
        <v>0</v>
      </c>
      <c r="G478" s="24">
        <v>25000</v>
      </c>
    </row>
    <row r="479" spans="1:7" ht="12" customHeight="1" outlineLevel="1" x14ac:dyDescent="0.25">
      <c r="A479" s="3" t="s">
        <v>340</v>
      </c>
      <c r="B479" s="3" t="s">
        <v>543</v>
      </c>
      <c r="C479" s="3" t="s">
        <v>260</v>
      </c>
      <c r="D479" s="3" t="s">
        <v>124</v>
      </c>
      <c r="E479" s="4" t="s">
        <v>573</v>
      </c>
      <c r="F479" s="48">
        <v>0</v>
      </c>
      <c r="G479" s="24">
        <v>5000</v>
      </c>
    </row>
    <row r="480" spans="1:7" ht="12" customHeight="1" outlineLevel="1" x14ac:dyDescent="0.25">
      <c r="A480" s="3" t="s">
        <v>340</v>
      </c>
      <c r="B480" s="3" t="s">
        <v>543</v>
      </c>
      <c r="C480" s="3" t="s">
        <v>198</v>
      </c>
      <c r="D480" s="3" t="s">
        <v>122</v>
      </c>
      <c r="E480" s="4" t="s">
        <v>574</v>
      </c>
      <c r="F480" s="48">
        <v>0</v>
      </c>
      <c r="G480" s="24">
        <v>205000</v>
      </c>
    </row>
    <row r="481" spans="1:7" ht="12" customHeight="1" outlineLevel="1" x14ac:dyDescent="0.25">
      <c r="A481" s="3" t="s">
        <v>340</v>
      </c>
      <c r="B481" s="3" t="s">
        <v>543</v>
      </c>
      <c r="C481" s="3" t="s">
        <v>198</v>
      </c>
      <c r="D481" s="3" t="s">
        <v>203</v>
      </c>
      <c r="E481" s="4" t="s">
        <v>575</v>
      </c>
      <c r="F481" s="48">
        <v>0</v>
      </c>
      <c r="G481" s="24">
        <v>250000</v>
      </c>
    </row>
    <row r="482" spans="1:7" ht="12" customHeight="1" outlineLevel="1" x14ac:dyDescent="0.25">
      <c r="A482" s="3" t="s">
        <v>340</v>
      </c>
      <c r="B482" s="3" t="s">
        <v>543</v>
      </c>
      <c r="C482" s="3" t="s">
        <v>198</v>
      </c>
      <c r="D482" s="3" t="s">
        <v>124</v>
      </c>
      <c r="E482" s="4" t="s">
        <v>576</v>
      </c>
      <c r="F482" s="48">
        <v>0</v>
      </c>
      <c r="G482" s="24">
        <v>245000</v>
      </c>
    </row>
    <row r="483" spans="1:7" ht="12" customHeight="1" outlineLevel="1" x14ac:dyDescent="0.25">
      <c r="A483" s="3" t="s">
        <v>340</v>
      </c>
      <c r="B483" s="3" t="s">
        <v>543</v>
      </c>
      <c r="C483" s="3" t="s">
        <v>87</v>
      </c>
      <c r="D483" s="3" t="s">
        <v>122</v>
      </c>
      <c r="E483" s="4" t="s">
        <v>577</v>
      </c>
      <c r="F483" s="48">
        <v>0</v>
      </c>
      <c r="G483" s="24">
        <v>300000</v>
      </c>
    </row>
    <row r="484" spans="1:7" ht="12" customHeight="1" outlineLevel="1" x14ac:dyDescent="0.25">
      <c r="A484" s="3" t="s">
        <v>340</v>
      </c>
      <c r="B484" s="3" t="s">
        <v>543</v>
      </c>
      <c r="C484" s="3" t="s">
        <v>87</v>
      </c>
      <c r="D484" s="3" t="s">
        <v>124</v>
      </c>
      <c r="E484" s="4" t="s">
        <v>578</v>
      </c>
      <c r="F484" s="48">
        <v>0</v>
      </c>
      <c r="G484" s="24">
        <v>300000</v>
      </c>
    </row>
    <row r="485" spans="1:7" ht="12" customHeight="1" outlineLevel="1" x14ac:dyDescent="0.25">
      <c r="A485" s="3" t="s">
        <v>340</v>
      </c>
      <c r="B485" s="3" t="s">
        <v>543</v>
      </c>
      <c r="C485" s="3" t="s">
        <v>241</v>
      </c>
      <c r="D485" s="3" t="s">
        <v>122</v>
      </c>
      <c r="E485" s="4" t="s">
        <v>579</v>
      </c>
      <c r="F485" s="48">
        <v>0</v>
      </c>
      <c r="G485" s="24">
        <v>300000</v>
      </c>
    </row>
    <row r="486" spans="1:7" ht="12" customHeight="1" outlineLevel="1" x14ac:dyDescent="0.25">
      <c r="A486" s="3" t="s">
        <v>340</v>
      </c>
      <c r="B486" s="3" t="s">
        <v>543</v>
      </c>
      <c r="C486" s="3" t="s">
        <v>241</v>
      </c>
      <c r="D486" s="3" t="s">
        <v>203</v>
      </c>
      <c r="E486" s="4" t="s">
        <v>580</v>
      </c>
      <c r="F486" s="48">
        <v>0</v>
      </c>
      <c r="G486" s="24">
        <v>700000</v>
      </c>
    </row>
    <row r="487" spans="1:7" ht="12" customHeight="1" outlineLevel="1" x14ac:dyDescent="0.25">
      <c r="A487" s="3" t="s">
        <v>340</v>
      </c>
      <c r="B487" s="3" t="s">
        <v>543</v>
      </c>
      <c r="C487" s="3" t="s">
        <v>241</v>
      </c>
      <c r="D487" s="3" t="s">
        <v>123</v>
      </c>
      <c r="E487" s="4" t="s">
        <v>581</v>
      </c>
      <c r="F487" s="48">
        <v>0</v>
      </c>
      <c r="G487" s="24">
        <v>150000</v>
      </c>
    </row>
    <row r="488" spans="1:7" ht="12" customHeight="1" outlineLevel="1" x14ac:dyDescent="0.25">
      <c r="A488" s="3" t="s">
        <v>340</v>
      </c>
      <c r="B488" s="3" t="s">
        <v>543</v>
      </c>
      <c r="C488" s="3" t="s">
        <v>241</v>
      </c>
      <c r="D488" s="3" t="s">
        <v>124</v>
      </c>
      <c r="E488" s="4" t="s">
        <v>582</v>
      </c>
      <c r="F488" s="48">
        <v>0</v>
      </c>
      <c r="G488" s="24">
        <v>800000</v>
      </c>
    </row>
    <row r="489" spans="1:7" ht="12" customHeight="1" outlineLevel="1" x14ac:dyDescent="0.25">
      <c r="A489" s="3" t="s">
        <v>340</v>
      </c>
      <c r="B489" s="3" t="s">
        <v>543</v>
      </c>
      <c r="C489" s="3" t="s">
        <v>251</v>
      </c>
      <c r="D489" s="3" t="s">
        <v>122</v>
      </c>
      <c r="E489" s="4" t="s">
        <v>583</v>
      </c>
      <c r="F489" s="48">
        <v>0</v>
      </c>
      <c r="G489" s="24">
        <v>900000</v>
      </c>
    </row>
    <row r="490" spans="1:7" ht="12" customHeight="1" outlineLevel="1" x14ac:dyDescent="0.25">
      <c r="A490" s="3" t="s">
        <v>340</v>
      </c>
      <c r="B490" s="3" t="s">
        <v>543</v>
      </c>
      <c r="C490" s="3" t="s">
        <v>251</v>
      </c>
      <c r="D490" s="3" t="s">
        <v>203</v>
      </c>
      <c r="E490" s="4" t="s">
        <v>584</v>
      </c>
      <c r="F490" s="48">
        <v>0</v>
      </c>
      <c r="G490" s="24">
        <v>800000</v>
      </c>
    </row>
    <row r="491" spans="1:7" ht="12" customHeight="1" outlineLevel="1" x14ac:dyDescent="0.25">
      <c r="A491" s="3" t="s">
        <v>340</v>
      </c>
      <c r="B491" s="3" t="s">
        <v>543</v>
      </c>
      <c r="C491" s="3" t="s">
        <v>251</v>
      </c>
      <c r="D491" s="3" t="s">
        <v>123</v>
      </c>
      <c r="E491" s="4" t="s">
        <v>585</v>
      </c>
      <c r="F491" s="48">
        <v>0</v>
      </c>
      <c r="G491" s="24">
        <v>10000</v>
      </c>
    </row>
    <row r="492" spans="1:7" ht="12" customHeight="1" outlineLevel="1" x14ac:dyDescent="0.25">
      <c r="A492" s="3" t="s">
        <v>340</v>
      </c>
      <c r="B492" s="3" t="s">
        <v>543</v>
      </c>
      <c r="C492" s="3" t="s">
        <v>251</v>
      </c>
      <c r="D492" s="3" t="s">
        <v>124</v>
      </c>
      <c r="E492" s="4" t="s">
        <v>586</v>
      </c>
      <c r="F492" s="48">
        <v>0</v>
      </c>
      <c r="G492" s="24">
        <v>200000</v>
      </c>
    </row>
    <row r="493" spans="1:7" ht="12" customHeight="1" x14ac:dyDescent="0.25">
      <c r="A493" s="70" t="s">
        <v>542</v>
      </c>
      <c r="B493" s="71"/>
      <c r="C493" s="71"/>
      <c r="D493" s="71"/>
      <c r="E493" s="71"/>
      <c r="F493" s="48">
        <f t="shared" ref="F493:G493" si="85">SUM(F454:F492)</f>
        <v>0</v>
      </c>
      <c r="G493" s="24">
        <f t="shared" si="85"/>
        <v>8289000</v>
      </c>
    </row>
    <row r="494" spans="1:7" s="6" customFormat="1" ht="12" customHeight="1" x14ac:dyDescent="0.25">
      <c r="A494" s="72" t="s">
        <v>376</v>
      </c>
      <c r="B494" s="73"/>
      <c r="C494" s="73"/>
      <c r="D494" s="73"/>
      <c r="E494" s="73"/>
      <c r="F494" s="49">
        <f>SUM(F379,F386,F399,F409,F419,F445,F447,F451,F453,F493)</f>
        <v>120000</v>
      </c>
      <c r="G494" s="44">
        <f>SUM(G379,G386,G399,G409,G419,G445,G447,G451,G453,G493)</f>
        <v>45382500</v>
      </c>
    </row>
    <row r="495" spans="1:7" ht="12" customHeight="1" outlineLevel="1" x14ac:dyDescent="0.25">
      <c r="A495" s="3" t="s">
        <v>377</v>
      </c>
      <c r="B495" s="3" t="s">
        <v>378</v>
      </c>
      <c r="C495" s="3" t="s">
        <v>100</v>
      </c>
      <c r="D495" s="3" t="s">
        <v>252</v>
      </c>
      <c r="E495" s="4" t="s">
        <v>375</v>
      </c>
      <c r="F495" s="48">
        <v>18000</v>
      </c>
      <c r="G495" s="24">
        <v>0</v>
      </c>
    </row>
    <row r="496" spans="1:7" ht="12" customHeight="1" x14ac:dyDescent="0.25">
      <c r="A496" s="70" t="s">
        <v>379</v>
      </c>
      <c r="B496" s="71"/>
      <c r="C496" s="71"/>
      <c r="D496" s="71"/>
      <c r="E496" s="71"/>
      <c r="F496" s="48">
        <f t="shared" ref="F496" si="86">SUM(F495)</f>
        <v>18000</v>
      </c>
      <c r="G496" s="24">
        <f t="shared" ref="G496" si="87">SUM(G495)</f>
        <v>0</v>
      </c>
    </row>
    <row r="497" spans="1:7" ht="12" customHeight="1" outlineLevel="1" x14ac:dyDescent="0.25">
      <c r="A497" s="3" t="s">
        <v>377</v>
      </c>
      <c r="B497" s="3" t="s">
        <v>380</v>
      </c>
      <c r="C497" s="3" t="s">
        <v>342</v>
      </c>
      <c r="D497" s="3" t="s">
        <v>381</v>
      </c>
      <c r="E497" s="4" t="s">
        <v>382</v>
      </c>
      <c r="F497" s="48">
        <v>0</v>
      </c>
      <c r="G497" s="24">
        <v>195000</v>
      </c>
    </row>
    <row r="498" spans="1:7" ht="12" customHeight="1" x14ac:dyDescent="0.25">
      <c r="A498" s="70" t="s">
        <v>592</v>
      </c>
      <c r="B498" s="71"/>
      <c r="C498" s="71"/>
      <c r="D498" s="71"/>
      <c r="E498" s="71"/>
      <c r="F498" s="48">
        <f t="shared" ref="F498" si="88">SUM(F497)</f>
        <v>0</v>
      </c>
      <c r="G498" s="24">
        <f t="shared" ref="G498" si="89">SUM(G497)</f>
        <v>195000</v>
      </c>
    </row>
    <row r="499" spans="1:7" ht="12" customHeight="1" outlineLevel="1" x14ac:dyDescent="0.25">
      <c r="A499" s="3" t="s">
        <v>377</v>
      </c>
      <c r="B499" s="3" t="s">
        <v>383</v>
      </c>
      <c r="C499" s="3" t="s">
        <v>384</v>
      </c>
      <c r="D499" s="3" t="s">
        <v>385</v>
      </c>
      <c r="E499" s="4" t="s">
        <v>386</v>
      </c>
      <c r="F499" s="48">
        <v>0</v>
      </c>
      <c r="G499" s="24">
        <v>80000</v>
      </c>
    </row>
    <row r="500" spans="1:7" ht="12" customHeight="1" x14ac:dyDescent="0.25">
      <c r="A500" s="70" t="s">
        <v>387</v>
      </c>
      <c r="B500" s="71"/>
      <c r="C500" s="71"/>
      <c r="D500" s="71"/>
      <c r="E500" s="71"/>
      <c r="F500" s="48">
        <f t="shared" ref="F500" si="90">SUM(F499)</f>
        <v>0</v>
      </c>
      <c r="G500" s="24">
        <f t="shared" ref="G500" si="91">SUM(G499)</f>
        <v>80000</v>
      </c>
    </row>
    <row r="501" spans="1:7" ht="12" customHeight="1" outlineLevel="1" x14ac:dyDescent="0.25">
      <c r="A501" s="3" t="s">
        <v>377</v>
      </c>
      <c r="B501" s="3" t="s">
        <v>388</v>
      </c>
      <c r="C501" s="3" t="s">
        <v>389</v>
      </c>
      <c r="D501" s="3" t="s">
        <v>385</v>
      </c>
      <c r="E501" s="4" t="s">
        <v>386</v>
      </c>
      <c r="F501" s="48">
        <v>0</v>
      </c>
      <c r="G501" s="24">
        <v>300000</v>
      </c>
    </row>
    <row r="502" spans="1:7" ht="12" customHeight="1" x14ac:dyDescent="0.25">
      <c r="A502" s="70" t="s">
        <v>390</v>
      </c>
      <c r="B502" s="71"/>
      <c r="C502" s="71"/>
      <c r="D502" s="71"/>
      <c r="E502" s="71"/>
      <c r="F502" s="48">
        <f t="shared" ref="F502" si="92">SUM(F501)</f>
        <v>0</v>
      </c>
      <c r="G502" s="24">
        <f t="shared" ref="G502" si="93">SUM(G501)</f>
        <v>300000</v>
      </c>
    </row>
    <row r="503" spans="1:7" s="15" customFormat="1" ht="12" customHeight="1" outlineLevel="1" x14ac:dyDescent="0.2">
      <c r="A503" s="60" t="s">
        <v>377</v>
      </c>
      <c r="B503" s="63">
        <v>6235</v>
      </c>
      <c r="C503" s="63">
        <v>4351</v>
      </c>
      <c r="D503" s="63">
        <v>5229</v>
      </c>
      <c r="E503" s="63" t="s">
        <v>512</v>
      </c>
      <c r="F503" s="48">
        <v>0</v>
      </c>
      <c r="G503" s="24">
        <v>700000</v>
      </c>
    </row>
    <row r="504" spans="1:7" s="8" customFormat="1" ht="12" customHeight="1" x14ac:dyDescent="0.2">
      <c r="A504" s="74" t="s">
        <v>511</v>
      </c>
      <c r="B504" s="75"/>
      <c r="C504" s="75"/>
      <c r="D504" s="75"/>
      <c r="E504" s="76"/>
      <c r="F504" s="48">
        <f t="shared" ref="F504:G504" si="94">SUM(F503)</f>
        <v>0</v>
      </c>
      <c r="G504" s="24">
        <f t="shared" si="94"/>
        <v>700000</v>
      </c>
    </row>
    <row r="505" spans="1:7" ht="12" customHeight="1" outlineLevel="1" x14ac:dyDescent="0.25">
      <c r="A505" s="3" t="s">
        <v>377</v>
      </c>
      <c r="B505" s="3" t="s">
        <v>391</v>
      </c>
      <c r="C505" s="3" t="s">
        <v>237</v>
      </c>
      <c r="D505" s="3" t="s">
        <v>93</v>
      </c>
      <c r="E505" s="4" t="s">
        <v>94</v>
      </c>
      <c r="F505" s="48">
        <v>0</v>
      </c>
      <c r="G505" s="24">
        <v>20000</v>
      </c>
    </row>
    <row r="506" spans="1:7" ht="12" customHeight="1" x14ac:dyDescent="0.25">
      <c r="A506" s="70" t="s">
        <v>392</v>
      </c>
      <c r="B506" s="71"/>
      <c r="C506" s="71"/>
      <c r="D506" s="71"/>
      <c r="E506" s="71"/>
      <c r="F506" s="48">
        <f>SUM(F505)</f>
        <v>0</v>
      </c>
      <c r="G506" s="24">
        <f t="shared" ref="G506" si="95">SUM(G505)</f>
        <v>20000</v>
      </c>
    </row>
    <row r="507" spans="1:7" ht="12" customHeight="1" outlineLevel="1" x14ac:dyDescent="0.25">
      <c r="A507" s="3" t="s">
        <v>377</v>
      </c>
      <c r="B507" s="3" t="s">
        <v>393</v>
      </c>
      <c r="C507" s="3" t="s">
        <v>394</v>
      </c>
      <c r="D507" s="3" t="s">
        <v>370</v>
      </c>
      <c r="E507" s="4" t="s">
        <v>371</v>
      </c>
      <c r="F507" s="48">
        <v>0</v>
      </c>
      <c r="G507" s="24">
        <v>8000</v>
      </c>
    </row>
    <row r="508" spans="1:7" ht="12" customHeight="1" x14ac:dyDescent="0.25">
      <c r="A508" s="70" t="s">
        <v>395</v>
      </c>
      <c r="B508" s="71"/>
      <c r="C508" s="71"/>
      <c r="D508" s="71"/>
      <c r="E508" s="71"/>
      <c r="F508" s="48">
        <f t="shared" ref="F508" si="96">SUM(F507)</f>
        <v>0</v>
      </c>
      <c r="G508" s="24">
        <f t="shared" ref="G508" si="97">SUM(G507)</f>
        <v>8000</v>
      </c>
    </row>
    <row r="509" spans="1:7" ht="12" customHeight="1" outlineLevel="1" x14ac:dyDescent="0.25">
      <c r="A509" s="3" t="s">
        <v>377</v>
      </c>
      <c r="B509" s="3" t="s">
        <v>396</v>
      </c>
      <c r="C509" s="3" t="s">
        <v>397</v>
      </c>
      <c r="D509" s="3" t="s">
        <v>101</v>
      </c>
      <c r="E509" s="4" t="s">
        <v>102</v>
      </c>
      <c r="F509" s="48">
        <v>0</v>
      </c>
      <c r="G509" s="24">
        <v>12000</v>
      </c>
    </row>
    <row r="510" spans="1:7" ht="12" customHeight="1" x14ac:dyDescent="0.25">
      <c r="A510" s="70" t="s">
        <v>398</v>
      </c>
      <c r="B510" s="71"/>
      <c r="C510" s="71"/>
      <c r="D510" s="71"/>
      <c r="E510" s="71"/>
      <c r="F510" s="48">
        <f t="shared" ref="F510" si="98">SUM(F509)</f>
        <v>0</v>
      </c>
      <c r="G510" s="24">
        <f t="shared" ref="G510" si="99">SUM(G509)</f>
        <v>12000</v>
      </c>
    </row>
    <row r="511" spans="1:7" ht="12" customHeight="1" outlineLevel="1" x14ac:dyDescent="0.25">
      <c r="A511" s="3" t="s">
        <v>377</v>
      </c>
      <c r="B511" s="3" t="s">
        <v>399</v>
      </c>
      <c r="C511" s="3" t="s">
        <v>400</v>
      </c>
      <c r="D511" s="3" t="s">
        <v>154</v>
      </c>
      <c r="E511" s="4" t="s">
        <v>155</v>
      </c>
      <c r="F511" s="48">
        <v>4000</v>
      </c>
      <c r="G511" s="24">
        <v>0</v>
      </c>
    </row>
    <row r="512" spans="1:7" ht="12" customHeight="1" outlineLevel="1" x14ac:dyDescent="0.25">
      <c r="A512" s="3" t="s">
        <v>377</v>
      </c>
      <c r="B512" s="3" t="s">
        <v>399</v>
      </c>
      <c r="C512" s="3" t="s">
        <v>400</v>
      </c>
      <c r="D512" s="3" t="s">
        <v>120</v>
      </c>
      <c r="E512" s="4" t="s">
        <v>121</v>
      </c>
      <c r="F512" s="48">
        <v>0</v>
      </c>
      <c r="G512" s="24">
        <v>10000</v>
      </c>
    </row>
    <row r="513" spans="1:265" ht="12" customHeight="1" outlineLevel="1" x14ac:dyDescent="0.25">
      <c r="A513" s="3" t="s">
        <v>377</v>
      </c>
      <c r="B513" s="3" t="s">
        <v>399</v>
      </c>
      <c r="C513" s="3" t="s">
        <v>400</v>
      </c>
      <c r="D513" s="3" t="s">
        <v>93</v>
      </c>
      <c r="E513" s="4" t="s">
        <v>94</v>
      </c>
      <c r="F513" s="48">
        <v>0</v>
      </c>
      <c r="G513" s="24">
        <v>60000</v>
      </c>
    </row>
    <row r="514" spans="1:265" ht="12" customHeight="1" outlineLevel="1" x14ac:dyDescent="0.25">
      <c r="A514" s="3" t="s">
        <v>377</v>
      </c>
      <c r="B514" s="3" t="s">
        <v>399</v>
      </c>
      <c r="C514" s="3" t="s">
        <v>400</v>
      </c>
      <c r="D514" s="3" t="s">
        <v>145</v>
      </c>
      <c r="E514" s="4" t="s">
        <v>146</v>
      </c>
      <c r="F514" s="48">
        <v>0</v>
      </c>
      <c r="G514" s="24">
        <v>30000</v>
      </c>
    </row>
    <row r="515" spans="1:265" ht="12" customHeight="1" x14ac:dyDescent="0.25">
      <c r="A515" s="70" t="s">
        <v>401</v>
      </c>
      <c r="B515" s="71"/>
      <c r="C515" s="71"/>
      <c r="D515" s="71"/>
      <c r="E515" s="71"/>
      <c r="F515" s="48">
        <f t="shared" ref="F515" si="100">SUM(F511:F514)</f>
        <v>4000</v>
      </c>
      <c r="G515" s="24">
        <f t="shared" ref="G515" si="101">SUM(G511:G514)</f>
        <v>100000</v>
      </c>
    </row>
    <row r="516" spans="1:265" s="6" customFormat="1" ht="12" customHeight="1" x14ac:dyDescent="0.25">
      <c r="A516" s="72" t="s">
        <v>402</v>
      </c>
      <c r="B516" s="73"/>
      <c r="C516" s="73"/>
      <c r="D516" s="73"/>
      <c r="E516" s="73"/>
      <c r="F516" s="49">
        <f t="shared" ref="F516:G516" si="102">SUM(F496,F498,F500,F502,F504,F506,F508,F510,F515)</f>
        <v>22000</v>
      </c>
      <c r="G516" s="44">
        <f t="shared" si="102"/>
        <v>1415000</v>
      </c>
    </row>
    <row r="517" spans="1:265" ht="12" customHeight="1" outlineLevel="1" x14ac:dyDescent="0.25">
      <c r="A517" s="3" t="s">
        <v>403</v>
      </c>
      <c r="B517" s="3" t="s">
        <v>404</v>
      </c>
      <c r="C517" s="3" t="s">
        <v>405</v>
      </c>
      <c r="D517" s="3" t="s">
        <v>120</v>
      </c>
      <c r="E517" s="4" t="s">
        <v>121</v>
      </c>
      <c r="F517" s="48">
        <v>0</v>
      </c>
      <c r="G517" s="24">
        <v>30000</v>
      </c>
    </row>
    <row r="518" spans="1:265" ht="12" customHeight="1" outlineLevel="1" x14ac:dyDescent="0.25">
      <c r="A518" s="3" t="s">
        <v>403</v>
      </c>
      <c r="B518" s="3" t="s">
        <v>404</v>
      </c>
      <c r="C518" s="3" t="s">
        <v>405</v>
      </c>
      <c r="D518" s="3" t="s">
        <v>93</v>
      </c>
      <c r="E518" s="4" t="s">
        <v>94</v>
      </c>
      <c r="F518" s="48">
        <v>0</v>
      </c>
      <c r="G518" s="24">
        <v>20000</v>
      </c>
    </row>
    <row r="519" spans="1:265" ht="12" customHeight="1" outlineLevel="1" x14ac:dyDescent="0.25">
      <c r="A519" s="3" t="s">
        <v>403</v>
      </c>
      <c r="B519" s="3" t="s">
        <v>522</v>
      </c>
      <c r="C519" s="3" t="s">
        <v>405</v>
      </c>
      <c r="D519" s="3" t="s">
        <v>145</v>
      </c>
      <c r="E519" s="4" t="s">
        <v>146</v>
      </c>
      <c r="F519" s="48">
        <v>0</v>
      </c>
      <c r="G519" s="24">
        <v>20000</v>
      </c>
    </row>
    <row r="520" spans="1:265" ht="12" customHeight="1" outlineLevel="1" x14ac:dyDescent="0.25">
      <c r="A520" s="3" t="s">
        <v>403</v>
      </c>
      <c r="B520" s="3" t="s">
        <v>404</v>
      </c>
      <c r="C520" s="3" t="s">
        <v>405</v>
      </c>
      <c r="D520" s="3" t="s">
        <v>147</v>
      </c>
      <c r="E520" s="4" t="s">
        <v>148</v>
      </c>
      <c r="F520" s="48">
        <v>0</v>
      </c>
      <c r="G520" s="24">
        <v>250000</v>
      </c>
    </row>
    <row r="521" spans="1:265" ht="12" customHeight="1" x14ac:dyDescent="0.25">
      <c r="A521" s="70" t="s">
        <v>591</v>
      </c>
      <c r="B521" s="71"/>
      <c r="C521" s="71"/>
      <c r="D521" s="71"/>
      <c r="E521" s="71"/>
      <c r="F521" s="48">
        <f>SUM(F517:F520)</f>
        <v>0</v>
      </c>
      <c r="G521" s="24">
        <f>SUM(G517:G520)</f>
        <v>320000</v>
      </c>
    </row>
    <row r="522" spans="1:265" ht="12" customHeight="1" outlineLevel="1" x14ac:dyDescent="0.25">
      <c r="A522" s="3" t="s">
        <v>403</v>
      </c>
      <c r="B522" s="3" t="s">
        <v>406</v>
      </c>
      <c r="C522" s="3" t="s">
        <v>407</v>
      </c>
      <c r="D522" s="3" t="s">
        <v>154</v>
      </c>
      <c r="E522" s="4" t="s">
        <v>155</v>
      </c>
      <c r="F522" s="48">
        <v>5000</v>
      </c>
      <c r="G522" s="24">
        <v>0</v>
      </c>
    </row>
    <row r="523" spans="1:265" ht="12" customHeight="1" x14ac:dyDescent="0.25">
      <c r="A523" s="70" t="s">
        <v>408</v>
      </c>
      <c r="B523" s="71"/>
      <c r="C523" s="71"/>
      <c r="D523" s="71"/>
      <c r="E523" s="71"/>
      <c r="F523" s="48">
        <f t="shared" ref="F523" si="103">SUM(F522)</f>
        <v>5000</v>
      </c>
      <c r="G523" s="24">
        <f t="shared" ref="G523" si="104">SUM(G522)</f>
        <v>0</v>
      </c>
    </row>
    <row r="524" spans="1:265" s="6" customFormat="1" ht="12" customHeight="1" x14ac:dyDescent="0.25">
      <c r="A524" s="72" t="s">
        <v>409</v>
      </c>
      <c r="B524" s="73"/>
      <c r="C524" s="73"/>
      <c r="D524" s="73"/>
      <c r="E524" s="73"/>
      <c r="F524" s="49">
        <f t="shared" ref="F524" si="105">SUM(F521,F523)</f>
        <v>5000</v>
      </c>
      <c r="G524" s="44">
        <f t="shared" ref="G524" si="106">SUM(G521,G523)</f>
        <v>320000</v>
      </c>
    </row>
    <row r="525" spans="1:265" ht="12" customHeight="1" outlineLevel="1" x14ac:dyDescent="0.25">
      <c r="A525" s="3" t="s">
        <v>410</v>
      </c>
      <c r="B525" s="3" t="s">
        <v>411</v>
      </c>
      <c r="C525" s="3" t="s">
        <v>283</v>
      </c>
      <c r="D525" s="3" t="s">
        <v>412</v>
      </c>
      <c r="E525" s="4" t="s">
        <v>413</v>
      </c>
      <c r="F525" s="48">
        <v>0</v>
      </c>
      <c r="G525" s="24">
        <v>578000</v>
      </c>
    </row>
    <row r="526" spans="1:265" ht="12" customHeight="1" x14ac:dyDescent="0.25">
      <c r="A526" s="77" t="s">
        <v>513</v>
      </c>
      <c r="B526" s="78"/>
      <c r="C526" s="78"/>
      <c r="D526" s="78"/>
      <c r="E526" s="78"/>
      <c r="F526" s="53">
        <f>SUM(F525:F525)</f>
        <v>0</v>
      </c>
      <c r="G526" s="32">
        <f t="shared" ref="G526" si="107">SUM(G525)</f>
        <v>578000</v>
      </c>
    </row>
    <row r="527" spans="1:265" s="15" customFormat="1" ht="12" customHeight="1" outlineLevel="1" x14ac:dyDescent="0.2">
      <c r="A527" s="13" t="s">
        <v>410</v>
      </c>
      <c r="B527" s="16" t="s">
        <v>523</v>
      </c>
      <c r="C527" s="16">
        <v>3111</v>
      </c>
      <c r="D527" s="16">
        <v>5331</v>
      </c>
      <c r="E527" s="16" t="s">
        <v>413</v>
      </c>
      <c r="F527" s="53">
        <v>0</v>
      </c>
      <c r="G527" s="32">
        <v>445000</v>
      </c>
    </row>
    <row r="528" spans="1:265" s="13" customFormat="1" ht="12" customHeight="1" x14ac:dyDescent="0.25">
      <c r="A528" s="74" t="s">
        <v>514</v>
      </c>
      <c r="B528" s="75"/>
      <c r="C528" s="75"/>
      <c r="D528" s="75"/>
      <c r="E528" s="76"/>
      <c r="F528" s="54">
        <f>SUM(F527)</f>
        <v>0</v>
      </c>
      <c r="G528" s="47">
        <f>SUM(G527)</f>
        <v>445000</v>
      </c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  <c r="AE528" s="31"/>
      <c r="AF528" s="31"/>
      <c r="AG528" s="31"/>
      <c r="AH528" s="31"/>
      <c r="AI528" s="31"/>
      <c r="AJ528" s="31"/>
      <c r="AK528" s="31"/>
      <c r="AL528" s="31"/>
      <c r="AM528" s="31"/>
      <c r="AN528" s="31"/>
      <c r="AO528" s="31"/>
      <c r="AP528" s="31"/>
      <c r="AQ528" s="31"/>
      <c r="AR528" s="31"/>
      <c r="AS528" s="31"/>
      <c r="AT528" s="31"/>
      <c r="AU528" s="31"/>
      <c r="AV528" s="31"/>
      <c r="AW528" s="31"/>
      <c r="AX528" s="31"/>
      <c r="AY528" s="31"/>
      <c r="AZ528" s="31"/>
      <c r="BA528" s="31"/>
      <c r="BB528" s="31"/>
      <c r="BC528" s="31"/>
      <c r="BD528" s="31"/>
      <c r="BE528" s="31"/>
      <c r="BF528" s="31"/>
      <c r="BG528" s="31"/>
      <c r="BH528" s="31"/>
      <c r="BI528" s="31"/>
      <c r="BJ528" s="31"/>
      <c r="BK528" s="31"/>
      <c r="BL528" s="31"/>
      <c r="BM528" s="31"/>
      <c r="BN528" s="31"/>
      <c r="BO528" s="31"/>
      <c r="BP528" s="31"/>
      <c r="BQ528" s="31"/>
      <c r="BR528" s="31"/>
      <c r="BS528" s="31"/>
      <c r="BT528" s="31"/>
      <c r="BU528" s="31"/>
      <c r="BV528" s="31"/>
      <c r="BW528" s="31"/>
      <c r="BX528" s="31"/>
      <c r="BY528" s="31"/>
      <c r="BZ528" s="31"/>
      <c r="CA528" s="31"/>
      <c r="CB528" s="31"/>
      <c r="CC528" s="31"/>
      <c r="CD528" s="31"/>
      <c r="CE528" s="31"/>
      <c r="CF528" s="31"/>
      <c r="CG528" s="31"/>
      <c r="CH528" s="31"/>
      <c r="CI528" s="31"/>
      <c r="CJ528" s="31"/>
      <c r="CK528" s="31"/>
      <c r="CL528" s="31"/>
      <c r="CM528" s="31"/>
      <c r="CN528" s="31"/>
      <c r="CO528" s="31"/>
      <c r="CP528" s="31"/>
      <c r="CQ528" s="31"/>
      <c r="CR528" s="31"/>
      <c r="CS528" s="31"/>
      <c r="CT528" s="31"/>
      <c r="CU528" s="31"/>
      <c r="CV528" s="31"/>
      <c r="CW528" s="31"/>
      <c r="CX528" s="31"/>
      <c r="CY528" s="31"/>
      <c r="CZ528" s="31"/>
      <c r="DA528" s="31"/>
      <c r="DB528" s="31"/>
      <c r="DC528" s="31"/>
      <c r="DD528" s="31"/>
      <c r="DE528" s="31"/>
      <c r="DF528" s="31"/>
      <c r="DG528" s="31"/>
      <c r="DH528" s="31"/>
      <c r="DI528" s="31"/>
      <c r="DJ528" s="31"/>
      <c r="DK528" s="31"/>
      <c r="DL528" s="31"/>
      <c r="DM528" s="31"/>
      <c r="DN528" s="31"/>
      <c r="DO528" s="31"/>
      <c r="DP528" s="31"/>
      <c r="DQ528" s="31"/>
      <c r="DR528" s="31"/>
      <c r="DS528" s="31"/>
      <c r="DT528" s="31"/>
      <c r="DU528" s="31"/>
      <c r="DV528" s="31"/>
      <c r="DW528" s="31"/>
      <c r="DX528" s="31"/>
      <c r="DY528" s="31"/>
      <c r="DZ528" s="31"/>
      <c r="EA528" s="31"/>
      <c r="EB528" s="31"/>
      <c r="EC528" s="31"/>
      <c r="ED528" s="31"/>
      <c r="EE528" s="31"/>
      <c r="EF528" s="31"/>
      <c r="EG528" s="31"/>
      <c r="EH528" s="31"/>
      <c r="EI528" s="31"/>
      <c r="EJ528" s="31"/>
      <c r="EK528" s="31"/>
      <c r="EL528" s="31"/>
      <c r="EM528" s="31"/>
      <c r="EN528" s="31"/>
      <c r="EO528" s="31"/>
      <c r="EP528" s="31"/>
      <c r="EQ528" s="31"/>
      <c r="ER528" s="31"/>
      <c r="ES528" s="31"/>
      <c r="ET528" s="31"/>
      <c r="EU528" s="31"/>
      <c r="EV528" s="31"/>
      <c r="EW528" s="31"/>
      <c r="EX528" s="31"/>
      <c r="EY528" s="31"/>
      <c r="EZ528" s="31"/>
      <c r="FA528" s="31"/>
      <c r="FB528" s="31"/>
      <c r="FC528" s="31"/>
      <c r="FD528" s="31"/>
      <c r="FE528" s="31"/>
      <c r="FF528" s="31"/>
      <c r="FG528" s="31"/>
      <c r="FH528" s="31"/>
      <c r="FI528" s="31"/>
      <c r="FJ528" s="31"/>
      <c r="FK528" s="31"/>
      <c r="FL528" s="31"/>
      <c r="FM528" s="31"/>
      <c r="FN528" s="31"/>
      <c r="FO528" s="31"/>
      <c r="FP528" s="31"/>
      <c r="FQ528" s="31"/>
      <c r="FR528" s="31"/>
      <c r="FS528" s="31"/>
      <c r="FT528" s="31"/>
      <c r="FU528" s="31"/>
      <c r="FV528" s="31"/>
      <c r="FW528" s="31"/>
      <c r="FX528" s="31"/>
      <c r="FY528" s="31"/>
      <c r="FZ528" s="31"/>
      <c r="GA528" s="31"/>
      <c r="GB528" s="31"/>
      <c r="GC528" s="31"/>
      <c r="GD528" s="31"/>
      <c r="GE528" s="31"/>
      <c r="GF528" s="31"/>
      <c r="GG528" s="31"/>
      <c r="GH528" s="31"/>
      <c r="GI528" s="31"/>
      <c r="GJ528" s="31"/>
      <c r="GK528" s="31"/>
      <c r="GL528" s="31"/>
      <c r="GM528" s="31"/>
      <c r="GN528" s="31"/>
      <c r="GO528" s="31"/>
      <c r="GP528" s="31"/>
      <c r="GQ528" s="31"/>
      <c r="GR528" s="31"/>
      <c r="GS528" s="31"/>
      <c r="GT528" s="31"/>
      <c r="GU528" s="31"/>
      <c r="GV528" s="31"/>
      <c r="GW528" s="31"/>
      <c r="GX528" s="31"/>
      <c r="GY528" s="31"/>
      <c r="GZ528" s="31"/>
      <c r="HA528" s="31"/>
      <c r="HB528" s="31"/>
      <c r="HC528" s="31"/>
      <c r="HD528" s="31"/>
      <c r="HE528" s="31"/>
      <c r="HF528" s="31"/>
      <c r="HG528" s="31"/>
      <c r="HH528" s="31"/>
      <c r="HI528" s="31"/>
      <c r="HJ528" s="31"/>
      <c r="HK528" s="31"/>
      <c r="HL528" s="31"/>
      <c r="HM528" s="31"/>
      <c r="HN528" s="31"/>
      <c r="HO528" s="31"/>
      <c r="HP528" s="31"/>
      <c r="HQ528" s="31"/>
      <c r="HR528" s="31"/>
      <c r="HS528" s="31"/>
      <c r="HT528" s="31"/>
      <c r="HU528" s="31"/>
      <c r="HV528" s="31"/>
      <c r="HW528" s="31"/>
      <c r="HX528" s="31"/>
      <c r="HY528" s="31"/>
      <c r="HZ528" s="31"/>
      <c r="IA528" s="31"/>
      <c r="IB528" s="31"/>
      <c r="IC528" s="31"/>
      <c r="ID528" s="31"/>
      <c r="IE528" s="31"/>
      <c r="IF528" s="31"/>
      <c r="IG528" s="31"/>
      <c r="IH528" s="31"/>
      <c r="II528" s="31"/>
      <c r="IJ528" s="31"/>
      <c r="IK528" s="31"/>
      <c r="IL528" s="31"/>
      <c r="IM528" s="31"/>
      <c r="IN528" s="31"/>
      <c r="IO528" s="31"/>
      <c r="IP528" s="31"/>
      <c r="IQ528" s="31"/>
      <c r="IR528" s="31"/>
      <c r="IS528" s="31"/>
      <c r="IT528" s="31"/>
      <c r="IU528" s="31"/>
      <c r="IV528" s="31"/>
      <c r="IW528" s="31"/>
      <c r="IX528" s="31"/>
      <c r="IY528" s="31"/>
      <c r="IZ528" s="31"/>
      <c r="JA528" s="31"/>
      <c r="JB528" s="31"/>
      <c r="JC528" s="31"/>
      <c r="JD528" s="31"/>
      <c r="JE528" s="31"/>
    </row>
    <row r="529" spans="1:7" ht="12" customHeight="1" outlineLevel="1" x14ac:dyDescent="0.25">
      <c r="A529" s="3" t="s">
        <v>410</v>
      </c>
      <c r="B529" s="3" t="s">
        <v>414</v>
      </c>
      <c r="C529" s="3" t="s">
        <v>283</v>
      </c>
      <c r="D529" s="3" t="s">
        <v>412</v>
      </c>
      <c r="E529" s="4" t="s">
        <v>413</v>
      </c>
      <c r="F529" s="48">
        <v>0</v>
      </c>
      <c r="G529" s="24">
        <v>505000</v>
      </c>
    </row>
    <row r="530" spans="1:7" ht="12" customHeight="1" x14ac:dyDescent="0.25">
      <c r="A530" s="70" t="s">
        <v>415</v>
      </c>
      <c r="B530" s="71"/>
      <c r="C530" s="71"/>
      <c r="D530" s="71"/>
      <c r="E530" s="71"/>
      <c r="F530" s="48">
        <f>SUM(F529:F529)</f>
        <v>0</v>
      </c>
      <c r="G530" s="24">
        <f>SUM(G529:G529)</f>
        <v>505000</v>
      </c>
    </row>
    <row r="531" spans="1:7" ht="12" customHeight="1" outlineLevel="1" x14ac:dyDescent="0.25">
      <c r="A531" s="3" t="s">
        <v>410</v>
      </c>
      <c r="B531" s="3" t="s">
        <v>416</v>
      </c>
      <c r="C531" s="3" t="s">
        <v>250</v>
      </c>
      <c r="D531" s="3" t="s">
        <v>412</v>
      </c>
      <c r="E531" s="4" t="s">
        <v>413</v>
      </c>
      <c r="F531" s="48">
        <v>0</v>
      </c>
      <c r="G531" s="24">
        <v>3595000</v>
      </c>
    </row>
    <row r="532" spans="1:7" ht="12" customHeight="1" outlineLevel="1" x14ac:dyDescent="0.25">
      <c r="A532" s="3" t="s">
        <v>410</v>
      </c>
      <c r="B532" s="3" t="s">
        <v>499</v>
      </c>
      <c r="C532" s="3" t="s">
        <v>250</v>
      </c>
      <c r="D532" s="3" t="s">
        <v>538</v>
      </c>
      <c r="E532" s="4" t="s">
        <v>539</v>
      </c>
      <c r="F532" s="48">
        <v>0</v>
      </c>
      <c r="G532" s="24">
        <v>0</v>
      </c>
    </row>
    <row r="533" spans="1:7" ht="12" customHeight="1" x14ac:dyDescent="0.25">
      <c r="A533" s="70" t="s">
        <v>417</v>
      </c>
      <c r="B533" s="71"/>
      <c r="C533" s="71"/>
      <c r="D533" s="71"/>
      <c r="E533" s="71"/>
      <c r="F533" s="48">
        <f>SUM(F531:F532)</f>
        <v>0</v>
      </c>
      <c r="G533" s="24">
        <f>SUM(G531:G532)</f>
        <v>3595000</v>
      </c>
    </row>
    <row r="534" spans="1:7" ht="12" customHeight="1" outlineLevel="1" x14ac:dyDescent="0.25">
      <c r="A534" s="13" t="s">
        <v>410</v>
      </c>
      <c r="B534" s="16" t="s">
        <v>590</v>
      </c>
      <c r="C534" s="16" t="s">
        <v>250</v>
      </c>
      <c r="D534" s="16" t="s">
        <v>412</v>
      </c>
      <c r="E534" s="16" t="s">
        <v>413</v>
      </c>
      <c r="F534" s="51">
        <v>0</v>
      </c>
      <c r="G534" s="24">
        <v>7785212</v>
      </c>
    </row>
    <row r="535" spans="1:7" ht="12" customHeight="1" x14ac:dyDescent="0.25">
      <c r="A535" s="79" t="s">
        <v>589</v>
      </c>
      <c r="B535" s="79"/>
      <c r="C535" s="79"/>
      <c r="D535" s="79"/>
      <c r="E535" s="80"/>
      <c r="F535" s="48">
        <f>SUM(F534)</f>
        <v>0</v>
      </c>
      <c r="G535" s="46">
        <f>SUM(G534)</f>
        <v>7785212</v>
      </c>
    </row>
    <row r="536" spans="1:7" s="6" customFormat="1" ht="12" customHeight="1" x14ac:dyDescent="0.25">
      <c r="A536" s="72" t="s">
        <v>418</v>
      </c>
      <c r="B536" s="73"/>
      <c r="C536" s="73"/>
      <c r="D536" s="73"/>
      <c r="E536" s="73"/>
      <c r="F536" s="49">
        <f>SUM(F526,F528,F530,F533,F534)</f>
        <v>0</v>
      </c>
      <c r="G536" s="44">
        <f>SUM(G526,G530,G528,G533,G534)</f>
        <v>12908212</v>
      </c>
    </row>
    <row r="537" spans="1:7" ht="12" customHeight="1" outlineLevel="1" x14ac:dyDescent="0.25">
      <c r="A537" s="3" t="s">
        <v>419</v>
      </c>
      <c r="B537" s="3" t="s">
        <v>420</v>
      </c>
      <c r="C537" s="3" t="s">
        <v>91</v>
      </c>
      <c r="D537" s="3" t="s">
        <v>93</v>
      </c>
      <c r="E537" s="4" t="s">
        <v>94</v>
      </c>
      <c r="F537" s="48">
        <v>0</v>
      </c>
      <c r="G537" s="24">
        <v>390000</v>
      </c>
    </row>
    <row r="538" spans="1:7" ht="12" customHeight="1" x14ac:dyDescent="0.25">
      <c r="A538" s="70" t="s">
        <v>421</v>
      </c>
      <c r="B538" s="71"/>
      <c r="C538" s="71"/>
      <c r="D538" s="71"/>
      <c r="E538" s="71"/>
      <c r="F538" s="48">
        <f t="shared" ref="F538" si="108">SUM(F537)</f>
        <v>0</v>
      </c>
      <c r="G538" s="24">
        <f t="shared" ref="G538" si="109">SUM(G537)</f>
        <v>390000</v>
      </c>
    </row>
    <row r="539" spans="1:7" ht="12" customHeight="1" outlineLevel="1" x14ac:dyDescent="0.25">
      <c r="A539" s="3" t="s">
        <v>419</v>
      </c>
      <c r="B539" s="3" t="s">
        <v>422</v>
      </c>
      <c r="C539" s="3" t="s">
        <v>423</v>
      </c>
      <c r="D539" s="3" t="s">
        <v>216</v>
      </c>
      <c r="E539" s="4" t="s">
        <v>217</v>
      </c>
      <c r="F539" s="48">
        <v>300000</v>
      </c>
      <c r="G539" s="24">
        <v>0</v>
      </c>
    </row>
    <row r="540" spans="1:7" ht="12" customHeight="1" outlineLevel="1" x14ac:dyDescent="0.25">
      <c r="A540" s="3" t="s">
        <v>419</v>
      </c>
      <c r="B540" s="3" t="s">
        <v>422</v>
      </c>
      <c r="C540" s="3" t="s">
        <v>423</v>
      </c>
      <c r="D540" s="3" t="s">
        <v>131</v>
      </c>
      <c r="E540" s="4" t="s">
        <v>132</v>
      </c>
      <c r="F540" s="48">
        <v>0</v>
      </c>
      <c r="G540" s="24">
        <v>230000</v>
      </c>
    </row>
    <row r="541" spans="1:7" ht="12" customHeight="1" x14ac:dyDescent="0.25">
      <c r="A541" s="70" t="s">
        <v>424</v>
      </c>
      <c r="B541" s="71"/>
      <c r="C541" s="71"/>
      <c r="D541" s="71"/>
      <c r="E541" s="71"/>
      <c r="F541" s="48">
        <f>SUM(F539:F540)</f>
        <v>300000</v>
      </c>
      <c r="G541" s="24">
        <f>SUM(G539:G540)</f>
        <v>230000</v>
      </c>
    </row>
    <row r="542" spans="1:7" ht="12" customHeight="1" outlineLevel="1" x14ac:dyDescent="0.25">
      <c r="A542" s="3" t="s">
        <v>419</v>
      </c>
      <c r="B542" s="3" t="s">
        <v>425</v>
      </c>
      <c r="C542" s="3" t="s">
        <v>426</v>
      </c>
      <c r="D542" s="3" t="s">
        <v>131</v>
      </c>
      <c r="E542" s="4" t="s">
        <v>132</v>
      </c>
      <c r="F542" s="48">
        <v>0</v>
      </c>
      <c r="G542" s="24">
        <v>305000</v>
      </c>
    </row>
    <row r="543" spans="1:7" ht="12" customHeight="1" x14ac:dyDescent="0.25">
      <c r="A543" s="70" t="s">
        <v>427</v>
      </c>
      <c r="B543" s="71"/>
      <c r="C543" s="71"/>
      <c r="D543" s="71"/>
      <c r="E543" s="71"/>
      <c r="F543" s="48">
        <f t="shared" ref="F543" si="110">SUM(F542)</f>
        <v>0</v>
      </c>
      <c r="G543" s="24">
        <f t="shared" ref="G543" si="111">SUM(G542)</f>
        <v>305000</v>
      </c>
    </row>
    <row r="544" spans="1:7" s="6" customFormat="1" ht="12" customHeight="1" x14ac:dyDescent="0.25">
      <c r="A544" s="72" t="s">
        <v>428</v>
      </c>
      <c r="B544" s="73"/>
      <c r="C544" s="73"/>
      <c r="D544" s="73"/>
      <c r="E544" s="73"/>
      <c r="F544" s="49">
        <f>SUM(F538,F541,F543)</f>
        <v>300000</v>
      </c>
      <c r="G544" s="44">
        <f>SUM(G538,G541,G543)</f>
        <v>925000</v>
      </c>
    </row>
    <row r="545" spans="1:12" ht="12" customHeight="1" outlineLevel="1" x14ac:dyDescent="0.25">
      <c r="A545" s="3" t="s">
        <v>429</v>
      </c>
      <c r="B545" s="3" t="s">
        <v>430</v>
      </c>
      <c r="C545" s="3" t="s">
        <v>432</v>
      </c>
      <c r="D545" s="3" t="s">
        <v>154</v>
      </c>
      <c r="E545" s="4" t="s">
        <v>155</v>
      </c>
      <c r="F545" s="48">
        <v>255000</v>
      </c>
      <c r="G545" s="24">
        <v>0</v>
      </c>
      <c r="H545" s="21"/>
      <c r="I545" s="22"/>
      <c r="J545" s="22"/>
      <c r="K545" s="22"/>
      <c r="L545" s="22"/>
    </row>
    <row r="546" spans="1:12" ht="12" customHeight="1" outlineLevel="1" x14ac:dyDescent="0.25">
      <c r="A546" s="3" t="s">
        <v>429</v>
      </c>
      <c r="B546" s="3" t="s">
        <v>430</v>
      </c>
      <c r="C546" s="3" t="s">
        <v>432</v>
      </c>
      <c r="D546" s="3" t="s">
        <v>156</v>
      </c>
      <c r="E546" s="4" t="s">
        <v>157</v>
      </c>
      <c r="F546" s="48">
        <v>30000</v>
      </c>
      <c r="G546" s="24">
        <v>0</v>
      </c>
      <c r="H546" s="21"/>
      <c r="I546" s="22"/>
      <c r="J546" s="22"/>
      <c r="K546" s="22"/>
      <c r="L546" s="22"/>
    </row>
    <row r="547" spans="1:12" ht="12" customHeight="1" outlineLevel="1" x14ac:dyDescent="0.25">
      <c r="A547" s="3" t="s">
        <v>429</v>
      </c>
      <c r="B547" s="3" t="s">
        <v>536</v>
      </c>
      <c r="C547" s="3" t="s">
        <v>594</v>
      </c>
      <c r="D547" s="3" t="s">
        <v>216</v>
      </c>
      <c r="E547" s="4" t="s">
        <v>217</v>
      </c>
      <c r="F547" s="48">
        <v>60000</v>
      </c>
      <c r="G547" s="24">
        <v>0</v>
      </c>
      <c r="H547" s="21"/>
      <c r="I547" s="22"/>
      <c r="J547" s="22"/>
      <c r="K547" s="22"/>
      <c r="L547" s="22"/>
    </row>
    <row r="548" spans="1:12" ht="12" customHeight="1" outlineLevel="1" x14ac:dyDescent="0.25">
      <c r="A548" s="3" t="s">
        <v>429</v>
      </c>
      <c r="B548" s="3" t="s">
        <v>430</v>
      </c>
      <c r="C548" s="3" t="s">
        <v>432</v>
      </c>
      <c r="D548" s="3" t="s">
        <v>118</v>
      </c>
      <c r="E548" s="4" t="s">
        <v>119</v>
      </c>
      <c r="F548" s="48">
        <v>0</v>
      </c>
      <c r="G548" s="24">
        <v>50000</v>
      </c>
      <c r="H548" s="21"/>
      <c r="I548" s="22"/>
      <c r="J548" s="22"/>
      <c r="K548" s="22"/>
      <c r="L548" s="22"/>
    </row>
    <row r="549" spans="1:12" ht="12" customHeight="1" outlineLevel="1" x14ac:dyDescent="0.25">
      <c r="A549" s="3" t="s">
        <v>429</v>
      </c>
      <c r="B549" s="3" t="s">
        <v>430</v>
      </c>
      <c r="C549" s="3" t="s">
        <v>432</v>
      </c>
      <c r="D549" s="3" t="s">
        <v>164</v>
      </c>
      <c r="E549" s="4" t="s">
        <v>165</v>
      </c>
      <c r="F549" s="48">
        <v>0</v>
      </c>
      <c r="G549" s="24">
        <v>30000</v>
      </c>
      <c r="H549" s="21"/>
      <c r="I549" s="22"/>
      <c r="J549" s="22"/>
      <c r="K549" s="22"/>
      <c r="L549" s="22"/>
    </row>
    <row r="550" spans="1:12" ht="12" customHeight="1" outlineLevel="1" x14ac:dyDescent="0.25">
      <c r="A550" s="3" t="s">
        <v>429</v>
      </c>
      <c r="B550" s="3" t="s">
        <v>430</v>
      </c>
      <c r="C550" s="3" t="s">
        <v>432</v>
      </c>
      <c r="D550" s="3" t="s">
        <v>120</v>
      </c>
      <c r="E550" s="4" t="s">
        <v>121</v>
      </c>
      <c r="F550" s="48">
        <v>0</v>
      </c>
      <c r="G550" s="24">
        <v>105000</v>
      </c>
      <c r="H550" s="21"/>
      <c r="I550" s="22"/>
      <c r="J550" s="22"/>
      <c r="K550" s="22"/>
      <c r="L550" s="22"/>
    </row>
    <row r="551" spans="1:12" ht="12" customHeight="1" outlineLevel="1" x14ac:dyDescent="0.25">
      <c r="A551" s="3" t="s">
        <v>429</v>
      </c>
      <c r="B551" s="3" t="s">
        <v>430</v>
      </c>
      <c r="C551" s="3" t="s">
        <v>432</v>
      </c>
      <c r="D551" s="3" t="s">
        <v>166</v>
      </c>
      <c r="E551" s="4" t="s">
        <v>167</v>
      </c>
      <c r="F551" s="48">
        <v>0</v>
      </c>
      <c r="G551" s="24">
        <v>70000</v>
      </c>
      <c r="H551" s="21"/>
      <c r="I551" s="22"/>
      <c r="J551" s="22"/>
      <c r="K551" s="22"/>
      <c r="L551" s="22"/>
    </row>
    <row r="552" spans="1:12" ht="12" customHeight="1" outlineLevel="1" x14ac:dyDescent="0.25">
      <c r="A552" s="3" t="s">
        <v>429</v>
      </c>
      <c r="B552" s="3" t="s">
        <v>430</v>
      </c>
      <c r="C552" s="3" t="s">
        <v>431</v>
      </c>
      <c r="D552" s="3" t="s">
        <v>93</v>
      </c>
      <c r="E552" s="4" t="s">
        <v>94</v>
      </c>
      <c r="F552" s="48">
        <v>0</v>
      </c>
      <c r="G552" s="24">
        <v>200000</v>
      </c>
      <c r="H552" s="21"/>
      <c r="I552" s="22"/>
      <c r="J552" s="22"/>
      <c r="K552" s="22"/>
      <c r="L552" s="22"/>
    </row>
    <row r="553" spans="1:12" ht="12" customHeight="1" outlineLevel="1" x14ac:dyDescent="0.25">
      <c r="A553" s="3" t="s">
        <v>429</v>
      </c>
      <c r="B553" s="3" t="s">
        <v>430</v>
      </c>
      <c r="C553" s="3" t="s">
        <v>432</v>
      </c>
      <c r="D553" s="3" t="s">
        <v>93</v>
      </c>
      <c r="E553" s="4" t="s">
        <v>94</v>
      </c>
      <c r="F553" s="48">
        <v>0</v>
      </c>
      <c r="G553" s="24">
        <v>9000000</v>
      </c>
      <c r="H553" s="21"/>
      <c r="I553" s="22"/>
      <c r="J553" s="22"/>
      <c r="K553" s="22"/>
      <c r="L553" s="22"/>
    </row>
    <row r="554" spans="1:12" ht="12" customHeight="1" x14ac:dyDescent="0.25">
      <c r="A554" s="70" t="s">
        <v>433</v>
      </c>
      <c r="B554" s="71"/>
      <c r="C554" s="71"/>
      <c r="D554" s="71"/>
      <c r="E554" s="71"/>
      <c r="F554" s="48">
        <f>SUM(F545:F553)</f>
        <v>345000</v>
      </c>
      <c r="G554" s="24">
        <f>SUM(G545:G553)</f>
        <v>9455000</v>
      </c>
      <c r="H554" s="21"/>
      <c r="I554" s="22"/>
      <c r="J554" s="22"/>
      <c r="K554" s="22"/>
      <c r="L554" s="22"/>
    </row>
    <row r="555" spans="1:12" ht="12" customHeight="1" outlineLevel="1" x14ac:dyDescent="0.25">
      <c r="A555" s="3" t="s">
        <v>429</v>
      </c>
      <c r="B555" s="3" t="s">
        <v>434</v>
      </c>
      <c r="C555" s="3" t="s">
        <v>257</v>
      </c>
      <c r="D555" s="3" t="s">
        <v>93</v>
      </c>
      <c r="E555" s="4" t="s">
        <v>94</v>
      </c>
      <c r="F555" s="48">
        <v>0</v>
      </c>
      <c r="G555" s="24">
        <v>40000</v>
      </c>
    </row>
    <row r="556" spans="1:12" ht="12" customHeight="1" x14ac:dyDescent="0.25">
      <c r="A556" s="70" t="s">
        <v>435</v>
      </c>
      <c r="B556" s="71"/>
      <c r="C556" s="71"/>
      <c r="D556" s="71"/>
      <c r="E556" s="71"/>
      <c r="F556" s="48">
        <f t="shared" ref="F556" si="112">SUM(F555)</f>
        <v>0</v>
      </c>
      <c r="G556" s="24">
        <f t="shared" ref="G556" si="113">SUM(G555)</f>
        <v>40000</v>
      </c>
    </row>
    <row r="557" spans="1:12" ht="12" customHeight="1" outlineLevel="1" x14ac:dyDescent="0.25">
      <c r="A557" s="3" t="s">
        <v>429</v>
      </c>
      <c r="B557" s="3" t="s">
        <v>436</v>
      </c>
      <c r="C557" s="3" t="s">
        <v>437</v>
      </c>
      <c r="D557" s="3" t="s">
        <v>118</v>
      </c>
      <c r="E557" s="4" t="s">
        <v>119</v>
      </c>
      <c r="F557" s="48">
        <v>0</v>
      </c>
      <c r="G557" s="24">
        <v>5000</v>
      </c>
    </row>
    <row r="558" spans="1:12" ht="12" customHeight="1" outlineLevel="1" x14ac:dyDescent="0.25">
      <c r="A558" s="3" t="s">
        <v>429</v>
      </c>
      <c r="B558" s="3" t="s">
        <v>436</v>
      </c>
      <c r="C558" s="3" t="s">
        <v>437</v>
      </c>
      <c r="D558" s="3" t="s">
        <v>120</v>
      </c>
      <c r="E558" s="4" t="s">
        <v>121</v>
      </c>
      <c r="F558" s="48">
        <v>0</v>
      </c>
      <c r="G558" s="24">
        <v>3000</v>
      </c>
    </row>
    <row r="559" spans="1:12" ht="12" customHeight="1" outlineLevel="1" x14ac:dyDescent="0.25">
      <c r="A559" s="3" t="s">
        <v>429</v>
      </c>
      <c r="B559" s="3" t="s">
        <v>436</v>
      </c>
      <c r="C559" s="3" t="s">
        <v>437</v>
      </c>
      <c r="D559" s="3" t="s">
        <v>93</v>
      </c>
      <c r="E559" s="4" t="s">
        <v>94</v>
      </c>
      <c r="F559" s="48">
        <v>0</v>
      </c>
      <c r="G559" s="24">
        <v>10000</v>
      </c>
    </row>
    <row r="560" spans="1:12" ht="12" customHeight="1" outlineLevel="1" x14ac:dyDescent="0.25">
      <c r="A560" s="3" t="s">
        <v>429</v>
      </c>
      <c r="B560" s="3" t="s">
        <v>436</v>
      </c>
      <c r="C560" s="3" t="s">
        <v>437</v>
      </c>
      <c r="D560" s="3" t="s">
        <v>145</v>
      </c>
      <c r="E560" s="4" t="s">
        <v>146</v>
      </c>
      <c r="F560" s="48">
        <v>0</v>
      </c>
      <c r="G560" s="24">
        <v>10000</v>
      </c>
    </row>
    <row r="561" spans="1:13" ht="12" customHeight="1" outlineLevel="1" x14ac:dyDescent="0.25">
      <c r="A561" s="3" t="s">
        <v>429</v>
      </c>
      <c r="B561" s="3" t="s">
        <v>436</v>
      </c>
      <c r="C561" s="3" t="s">
        <v>437</v>
      </c>
      <c r="D561" s="3" t="s">
        <v>147</v>
      </c>
      <c r="E561" s="4" t="s">
        <v>148</v>
      </c>
      <c r="F561" s="48">
        <v>0</v>
      </c>
      <c r="G561" s="24">
        <v>10000</v>
      </c>
    </row>
    <row r="562" spans="1:13" ht="12" customHeight="1" x14ac:dyDescent="0.25">
      <c r="A562" s="70" t="s">
        <v>438</v>
      </c>
      <c r="B562" s="71"/>
      <c r="C562" s="71"/>
      <c r="D562" s="71"/>
      <c r="E562" s="71"/>
      <c r="F562" s="48">
        <f t="shared" ref="F562" si="114">SUM(F557:F561)</f>
        <v>0</v>
      </c>
      <c r="G562" s="24">
        <f t="shared" ref="G562" si="115">SUM(G557:G561)</f>
        <v>38000</v>
      </c>
    </row>
    <row r="563" spans="1:13" ht="12" customHeight="1" outlineLevel="1" x14ac:dyDescent="0.25">
      <c r="A563" s="3" t="s">
        <v>429</v>
      </c>
      <c r="B563" s="3" t="s">
        <v>439</v>
      </c>
      <c r="C563" s="3" t="s">
        <v>242</v>
      </c>
      <c r="D563" s="3" t="s">
        <v>72</v>
      </c>
      <c r="E563" s="4" t="s">
        <v>73</v>
      </c>
      <c r="F563" s="48">
        <v>1300000</v>
      </c>
      <c r="G563" s="24">
        <v>0</v>
      </c>
    </row>
    <row r="564" spans="1:13" ht="12" customHeight="1" x14ac:dyDescent="0.25">
      <c r="A564" s="70" t="s">
        <v>440</v>
      </c>
      <c r="B564" s="71"/>
      <c r="C564" s="71"/>
      <c r="D564" s="71"/>
      <c r="E564" s="71"/>
      <c r="F564" s="48">
        <f t="shared" ref="F564:G564" si="116">SUM(F563)</f>
        <v>1300000</v>
      </c>
      <c r="G564" s="24">
        <f t="shared" si="116"/>
        <v>0</v>
      </c>
    </row>
    <row r="565" spans="1:13" ht="12" customHeight="1" outlineLevel="1" x14ac:dyDescent="0.25">
      <c r="A565" s="3" t="s">
        <v>429</v>
      </c>
      <c r="B565" s="3" t="s">
        <v>441</v>
      </c>
      <c r="C565" s="3" t="s">
        <v>442</v>
      </c>
      <c r="D565" s="3" t="s">
        <v>154</v>
      </c>
      <c r="E565" s="4" t="s">
        <v>155</v>
      </c>
      <c r="F565" s="48">
        <v>50000</v>
      </c>
      <c r="G565" s="24">
        <v>0</v>
      </c>
    </row>
    <row r="566" spans="1:13" ht="12" customHeight="1" outlineLevel="1" x14ac:dyDescent="0.25">
      <c r="A566" s="3" t="s">
        <v>429</v>
      </c>
      <c r="B566" s="3" t="s">
        <v>479</v>
      </c>
      <c r="C566" s="3" t="s">
        <v>442</v>
      </c>
      <c r="D566" s="3" t="s">
        <v>72</v>
      </c>
      <c r="E566" s="4" t="s">
        <v>73</v>
      </c>
      <c r="F566" s="48">
        <v>250000</v>
      </c>
      <c r="G566" s="24">
        <v>0</v>
      </c>
    </row>
    <row r="567" spans="1:13" ht="12" customHeight="1" outlineLevel="1" x14ac:dyDescent="0.25">
      <c r="A567" s="3" t="s">
        <v>429</v>
      </c>
      <c r="B567" s="3" t="s">
        <v>441</v>
      </c>
      <c r="C567" s="3" t="s">
        <v>442</v>
      </c>
      <c r="D567" s="3" t="s">
        <v>118</v>
      </c>
      <c r="E567" s="4" t="s">
        <v>119</v>
      </c>
      <c r="F567" s="48">
        <v>0</v>
      </c>
      <c r="G567" s="24">
        <v>1000</v>
      </c>
    </row>
    <row r="568" spans="1:13" ht="12" customHeight="1" outlineLevel="1" x14ac:dyDescent="0.25">
      <c r="A568" s="3" t="s">
        <v>429</v>
      </c>
      <c r="B568" s="3" t="s">
        <v>479</v>
      </c>
      <c r="C568" s="3" t="s">
        <v>442</v>
      </c>
      <c r="D568" s="3" t="s">
        <v>120</v>
      </c>
      <c r="E568" s="4" t="s">
        <v>121</v>
      </c>
      <c r="F568" s="48">
        <v>0</v>
      </c>
      <c r="G568" s="24">
        <v>5000</v>
      </c>
    </row>
    <row r="569" spans="1:13" ht="12" customHeight="1" outlineLevel="1" x14ac:dyDescent="0.25">
      <c r="A569" s="3" t="s">
        <v>429</v>
      </c>
      <c r="B569" s="3" t="s">
        <v>441</v>
      </c>
      <c r="C569" s="3" t="s">
        <v>442</v>
      </c>
      <c r="D569" s="3" t="s">
        <v>93</v>
      </c>
      <c r="E569" s="4" t="s">
        <v>94</v>
      </c>
      <c r="F569" s="48">
        <v>0</v>
      </c>
      <c r="G569" s="24">
        <v>500000</v>
      </c>
      <c r="H569" s="68"/>
      <c r="I569" s="69"/>
      <c r="J569" s="69"/>
      <c r="K569" s="69"/>
      <c r="L569" s="69"/>
      <c r="M569" s="69"/>
    </row>
    <row r="570" spans="1:13" ht="12" customHeight="1" outlineLevel="1" x14ac:dyDescent="0.25">
      <c r="A570" s="3" t="s">
        <v>429</v>
      </c>
      <c r="B570" s="3" t="s">
        <v>479</v>
      </c>
      <c r="C570" s="3" t="s">
        <v>442</v>
      </c>
      <c r="D570" s="3" t="s">
        <v>482</v>
      </c>
      <c r="E570" s="38" t="s">
        <v>483</v>
      </c>
      <c r="F570" s="48">
        <v>0</v>
      </c>
      <c r="G570" s="24">
        <v>5000</v>
      </c>
      <c r="H570" s="68"/>
      <c r="I570" s="69"/>
      <c r="J570" s="69"/>
      <c r="K570" s="69"/>
      <c r="L570" s="69"/>
      <c r="M570" s="69"/>
    </row>
    <row r="571" spans="1:13" ht="12" customHeight="1" outlineLevel="1" x14ac:dyDescent="0.25">
      <c r="A571" s="3" t="s">
        <v>429</v>
      </c>
      <c r="B571" s="3" t="s">
        <v>479</v>
      </c>
      <c r="C571" s="3" t="s">
        <v>442</v>
      </c>
      <c r="D571" s="3" t="s">
        <v>83</v>
      </c>
      <c r="E571" s="23" t="s">
        <v>84</v>
      </c>
      <c r="F571" s="48">
        <v>0</v>
      </c>
      <c r="G571" s="24">
        <v>1000</v>
      </c>
      <c r="H571" s="68"/>
      <c r="I571" s="69"/>
      <c r="J571" s="69"/>
      <c r="K571" s="69"/>
      <c r="L571" s="69"/>
      <c r="M571" s="69"/>
    </row>
    <row r="572" spans="1:13" ht="12" customHeight="1" x14ac:dyDescent="0.25">
      <c r="A572" s="70" t="s">
        <v>443</v>
      </c>
      <c r="B572" s="71"/>
      <c r="C572" s="71"/>
      <c r="D572" s="71"/>
      <c r="E572" s="71"/>
      <c r="F572" s="48">
        <f t="shared" ref="F572:G572" si="117">SUM(F565:F571)</f>
        <v>300000</v>
      </c>
      <c r="G572" s="24">
        <f t="shared" si="117"/>
        <v>512000</v>
      </c>
      <c r="H572" s="68"/>
      <c r="I572" s="69"/>
      <c r="J572" s="69"/>
      <c r="K572" s="69"/>
      <c r="L572" s="69"/>
      <c r="M572" s="69"/>
    </row>
    <row r="573" spans="1:13" ht="12" customHeight="1" outlineLevel="1" x14ac:dyDescent="0.25">
      <c r="A573" s="3" t="s">
        <v>429</v>
      </c>
      <c r="B573" s="3" t="s">
        <v>444</v>
      </c>
      <c r="C573" s="3" t="s">
        <v>445</v>
      </c>
      <c r="D573" s="3" t="s">
        <v>83</v>
      </c>
      <c r="E573" s="4" t="s">
        <v>84</v>
      </c>
      <c r="F573" s="48">
        <v>0</v>
      </c>
      <c r="G573" s="24">
        <v>50000</v>
      </c>
    </row>
    <row r="574" spans="1:13" ht="12" customHeight="1" outlineLevel="1" x14ac:dyDescent="0.25">
      <c r="A574" s="39" t="s">
        <v>429</v>
      </c>
      <c r="B574" s="40" t="s">
        <v>537</v>
      </c>
      <c r="C574" s="40" t="s">
        <v>445</v>
      </c>
      <c r="D574" s="40" t="s">
        <v>381</v>
      </c>
      <c r="E574" s="41" t="s">
        <v>497</v>
      </c>
      <c r="F574" s="48">
        <v>0</v>
      </c>
      <c r="G574" s="24">
        <v>10000</v>
      </c>
    </row>
    <row r="575" spans="1:13" ht="12" customHeight="1" x14ac:dyDescent="0.25">
      <c r="A575" s="65" t="s">
        <v>446</v>
      </c>
      <c r="B575" s="66"/>
      <c r="C575" s="66"/>
      <c r="D575" s="66"/>
      <c r="E575" s="67"/>
      <c r="F575" s="48">
        <f t="shared" ref="F575:G575" si="118">SUM(F573:F574)</f>
        <v>0</v>
      </c>
      <c r="G575" s="24">
        <f t="shared" si="118"/>
        <v>60000</v>
      </c>
    </row>
    <row r="576" spans="1:13" ht="12" customHeight="1" outlineLevel="1" x14ac:dyDescent="0.25">
      <c r="A576" s="3" t="s">
        <v>429</v>
      </c>
      <c r="B576" s="3" t="s">
        <v>447</v>
      </c>
      <c r="C576" s="3" t="s">
        <v>448</v>
      </c>
      <c r="D576" s="3" t="s">
        <v>120</v>
      </c>
      <c r="E576" s="4" t="s">
        <v>121</v>
      </c>
      <c r="F576" s="48">
        <v>0</v>
      </c>
      <c r="G576" s="24">
        <v>2000</v>
      </c>
    </row>
    <row r="577" spans="1:7" ht="12" customHeight="1" outlineLevel="1" x14ac:dyDescent="0.25">
      <c r="A577" s="3" t="s">
        <v>429</v>
      </c>
      <c r="B577" s="3" t="s">
        <v>447</v>
      </c>
      <c r="C577" s="3" t="s">
        <v>448</v>
      </c>
      <c r="D577" s="3" t="s">
        <v>93</v>
      </c>
      <c r="E577" s="4" t="s">
        <v>94</v>
      </c>
      <c r="F577" s="48">
        <v>0</v>
      </c>
      <c r="G577" s="24">
        <v>5000</v>
      </c>
    </row>
    <row r="578" spans="1:7" ht="12" customHeight="1" x14ac:dyDescent="0.25">
      <c r="A578" s="70" t="s">
        <v>449</v>
      </c>
      <c r="B578" s="71"/>
      <c r="C578" s="71"/>
      <c r="D578" s="71"/>
      <c r="E578" s="71"/>
      <c r="F578" s="48">
        <f t="shared" ref="F578" si="119">SUM(F576:F577)</f>
        <v>0</v>
      </c>
      <c r="G578" s="24">
        <f t="shared" ref="G578" si="120">SUM(G576:G577)</f>
        <v>7000</v>
      </c>
    </row>
    <row r="579" spans="1:7" ht="12" customHeight="1" outlineLevel="1" x14ac:dyDescent="0.25">
      <c r="A579" s="3" t="s">
        <v>429</v>
      </c>
      <c r="B579" s="3" t="s">
        <v>450</v>
      </c>
      <c r="C579" s="3" t="s">
        <v>451</v>
      </c>
      <c r="D579" s="3" t="s">
        <v>120</v>
      </c>
      <c r="E579" s="4" t="s">
        <v>121</v>
      </c>
      <c r="F579" s="48">
        <v>0</v>
      </c>
      <c r="G579" s="24">
        <v>40000</v>
      </c>
    </row>
    <row r="580" spans="1:7" ht="12" customHeight="1" outlineLevel="1" x14ac:dyDescent="0.25">
      <c r="A580" s="3" t="s">
        <v>429</v>
      </c>
      <c r="B580" s="3" t="s">
        <v>450</v>
      </c>
      <c r="C580" s="3" t="s">
        <v>451</v>
      </c>
      <c r="D580" s="3" t="s">
        <v>93</v>
      </c>
      <c r="E580" s="4" t="s">
        <v>94</v>
      </c>
      <c r="F580" s="48">
        <v>0</v>
      </c>
      <c r="G580" s="24">
        <v>60000</v>
      </c>
    </row>
    <row r="581" spans="1:7" ht="12" customHeight="1" x14ac:dyDescent="0.25">
      <c r="A581" s="70" t="s">
        <v>452</v>
      </c>
      <c r="B581" s="71"/>
      <c r="C581" s="71"/>
      <c r="D581" s="71"/>
      <c r="E581" s="71"/>
      <c r="F581" s="48">
        <f t="shared" ref="F581:G581" si="121">SUM(F579:F580)</f>
        <v>0</v>
      </c>
      <c r="G581" s="24">
        <f t="shared" si="121"/>
        <v>100000</v>
      </c>
    </row>
    <row r="582" spans="1:7" ht="12" customHeight="1" outlineLevel="1" x14ac:dyDescent="0.25">
      <c r="A582" s="3" t="s">
        <v>429</v>
      </c>
      <c r="B582" s="3" t="s">
        <v>453</v>
      </c>
      <c r="C582" s="3" t="s">
        <v>454</v>
      </c>
      <c r="D582" s="3" t="s">
        <v>83</v>
      </c>
      <c r="E582" s="4" t="s">
        <v>84</v>
      </c>
      <c r="F582" s="48">
        <v>0</v>
      </c>
      <c r="G582" s="24">
        <v>20000</v>
      </c>
    </row>
    <row r="583" spans="1:7" ht="12" customHeight="1" x14ac:dyDescent="0.25">
      <c r="A583" s="70" t="s">
        <v>455</v>
      </c>
      <c r="B583" s="71"/>
      <c r="C583" s="71"/>
      <c r="D583" s="71"/>
      <c r="E583" s="71"/>
      <c r="F583" s="48">
        <f t="shared" ref="F583" si="122">SUM(F582)</f>
        <v>0</v>
      </c>
      <c r="G583" s="24">
        <f t="shared" ref="G583" si="123">SUM(G582)</f>
        <v>20000</v>
      </c>
    </row>
    <row r="584" spans="1:7" ht="12" customHeight="1" outlineLevel="1" x14ac:dyDescent="0.25">
      <c r="A584" s="3" t="s">
        <v>429</v>
      </c>
      <c r="B584" s="3" t="s">
        <v>456</v>
      </c>
      <c r="C584" s="3" t="s">
        <v>457</v>
      </c>
      <c r="D584" s="3" t="s">
        <v>93</v>
      </c>
      <c r="E584" s="4" t="s">
        <v>94</v>
      </c>
      <c r="F584" s="48">
        <v>0</v>
      </c>
      <c r="G584" s="24">
        <v>100000</v>
      </c>
    </row>
    <row r="585" spans="1:7" ht="12" customHeight="1" outlineLevel="1" x14ac:dyDescent="0.25">
      <c r="A585" s="3" t="s">
        <v>429</v>
      </c>
      <c r="B585" s="3" t="s">
        <v>456</v>
      </c>
      <c r="C585" s="3" t="s">
        <v>457</v>
      </c>
      <c r="D585" s="3" t="s">
        <v>76</v>
      </c>
      <c r="E585" s="4" t="s">
        <v>77</v>
      </c>
      <c r="F585" s="48">
        <v>0</v>
      </c>
      <c r="G585" s="24">
        <v>50000</v>
      </c>
    </row>
    <row r="586" spans="1:7" ht="12" customHeight="1" x14ac:dyDescent="0.25">
      <c r="A586" s="70" t="s">
        <v>458</v>
      </c>
      <c r="B586" s="71"/>
      <c r="C586" s="71"/>
      <c r="D586" s="71"/>
      <c r="E586" s="71"/>
      <c r="F586" s="48">
        <f>SUM(F584:F585)</f>
        <v>0</v>
      </c>
      <c r="G586" s="24">
        <f>SUM(G584:G585)</f>
        <v>150000</v>
      </c>
    </row>
    <row r="587" spans="1:7" ht="12" customHeight="1" outlineLevel="1" x14ac:dyDescent="0.25">
      <c r="A587" s="13" t="s">
        <v>429</v>
      </c>
      <c r="B587" s="26" t="s">
        <v>530</v>
      </c>
      <c r="C587" s="26" t="s">
        <v>532</v>
      </c>
      <c r="D587" s="26" t="s">
        <v>93</v>
      </c>
      <c r="E587" s="26" t="s">
        <v>94</v>
      </c>
      <c r="F587" s="51">
        <v>0</v>
      </c>
      <c r="G587" s="24">
        <v>150000</v>
      </c>
    </row>
    <row r="588" spans="1:7" ht="12" customHeight="1" x14ac:dyDescent="0.25">
      <c r="A588" s="74" t="s">
        <v>531</v>
      </c>
      <c r="B588" s="75"/>
      <c r="C588" s="75"/>
      <c r="D588" s="75"/>
      <c r="E588" s="76"/>
      <c r="F588" s="51">
        <f t="shared" ref="F588:G588" si="124">SUM(F587)</f>
        <v>0</v>
      </c>
      <c r="G588" s="24">
        <f t="shared" si="124"/>
        <v>150000</v>
      </c>
    </row>
    <row r="589" spans="1:7" ht="12" customHeight="1" outlineLevel="1" x14ac:dyDescent="0.25">
      <c r="A589" s="3" t="s">
        <v>429</v>
      </c>
      <c r="B589" s="3" t="s">
        <v>534</v>
      </c>
      <c r="C589" s="3" t="s">
        <v>535</v>
      </c>
      <c r="D589" s="3" t="s">
        <v>93</v>
      </c>
      <c r="E589" s="4" t="s">
        <v>94</v>
      </c>
      <c r="F589" s="48">
        <v>0</v>
      </c>
      <c r="G589" s="24">
        <v>25000</v>
      </c>
    </row>
    <row r="590" spans="1:7" ht="12" customHeight="1" x14ac:dyDescent="0.25">
      <c r="A590" s="70" t="s">
        <v>533</v>
      </c>
      <c r="B590" s="71"/>
      <c r="C590" s="71"/>
      <c r="D590" s="71"/>
      <c r="E590" s="71"/>
      <c r="F590" s="48">
        <f>SUM(F589:F589)</f>
        <v>0</v>
      </c>
      <c r="G590" s="24">
        <f>SUM(G589:G589)</f>
        <v>25000</v>
      </c>
    </row>
    <row r="591" spans="1:7" ht="12" customHeight="1" outlineLevel="1" x14ac:dyDescent="0.25">
      <c r="A591" s="3" t="s">
        <v>429</v>
      </c>
      <c r="B591" s="3" t="s">
        <v>459</v>
      </c>
      <c r="C591" s="3" t="s">
        <v>460</v>
      </c>
      <c r="D591" s="3" t="s">
        <v>120</v>
      </c>
      <c r="E591" s="4" t="s">
        <v>121</v>
      </c>
      <c r="F591" s="48">
        <v>0</v>
      </c>
      <c r="G591" s="24">
        <v>10000</v>
      </c>
    </row>
    <row r="592" spans="1:7" ht="12" customHeight="1" outlineLevel="1" x14ac:dyDescent="0.25">
      <c r="A592" s="3" t="s">
        <v>429</v>
      </c>
      <c r="B592" s="3" t="s">
        <v>459</v>
      </c>
      <c r="C592" s="3" t="s">
        <v>460</v>
      </c>
      <c r="D592" s="3" t="s">
        <v>93</v>
      </c>
      <c r="E592" s="4" t="s">
        <v>94</v>
      </c>
      <c r="F592" s="48">
        <v>0</v>
      </c>
      <c r="G592" s="24">
        <v>70000</v>
      </c>
    </row>
    <row r="593" spans="1:8" ht="12" customHeight="1" outlineLevel="1" x14ac:dyDescent="0.25">
      <c r="A593" s="3" t="s">
        <v>429</v>
      </c>
      <c r="B593" s="3" t="s">
        <v>459</v>
      </c>
      <c r="C593" s="3" t="s">
        <v>460</v>
      </c>
      <c r="D593" s="3" t="s">
        <v>461</v>
      </c>
      <c r="E593" s="4" t="s">
        <v>462</v>
      </c>
      <c r="F593" s="48">
        <v>0</v>
      </c>
      <c r="G593" s="24">
        <v>10000</v>
      </c>
    </row>
    <row r="594" spans="1:8" ht="12" customHeight="1" x14ac:dyDescent="0.25">
      <c r="A594" s="70" t="s">
        <v>463</v>
      </c>
      <c r="B594" s="71"/>
      <c r="C594" s="71"/>
      <c r="D594" s="71"/>
      <c r="E594" s="71"/>
      <c r="F594" s="48">
        <f>SUM(F591:F593)</f>
        <v>0</v>
      </c>
      <c r="G594" s="24">
        <f>SUM(G591:G593)</f>
        <v>90000</v>
      </c>
    </row>
    <row r="595" spans="1:8" s="6" customFormat="1" ht="12" customHeight="1" x14ac:dyDescent="0.25">
      <c r="A595" s="72" t="s">
        <v>464</v>
      </c>
      <c r="B595" s="73"/>
      <c r="C595" s="73"/>
      <c r="D595" s="73"/>
      <c r="E595" s="73"/>
      <c r="F595" s="49">
        <f>SUM(F554,F556,F562,F564,F572,F575,F578,F581,F583,F586,F587,F590,F594)</f>
        <v>1945000</v>
      </c>
      <c r="G595" s="44">
        <f>SUM(G554,G556,G562,G564,G572,G575,G578,G581,G583,G586,G587,G590,G594)</f>
        <v>10647000</v>
      </c>
    </row>
    <row r="596" spans="1:8" ht="12" customHeight="1" outlineLevel="1" x14ac:dyDescent="0.25">
      <c r="A596" s="3" t="s">
        <v>465</v>
      </c>
      <c r="B596" s="3" t="s">
        <v>466</v>
      </c>
      <c r="C596" s="3" t="s">
        <v>232</v>
      </c>
      <c r="D596" s="3" t="s">
        <v>93</v>
      </c>
      <c r="E596" s="4" t="s">
        <v>94</v>
      </c>
      <c r="F596" s="48">
        <v>0</v>
      </c>
      <c r="G596" s="24">
        <v>5000</v>
      </c>
    </row>
    <row r="597" spans="1:8" ht="12" customHeight="1" x14ac:dyDescent="0.25">
      <c r="A597" s="70" t="s">
        <v>467</v>
      </c>
      <c r="B597" s="71"/>
      <c r="C597" s="71"/>
      <c r="D597" s="71"/>
      <c r="E597" s="71"/>
      <c r="F597" s="48">
        <f>SUM(F596:F596)</f>
        <v>0</v>
      </c>
      <c r="G597" s="24">
        <f>SUM(G596:G596)</f>
        <v>5000</v>
      </c>
    </row>
    <row r="598" spans="1:8" s="6" customFormat="1" ht="12" customHeight="1" x14ac:dyDescent="0.25">
      <c r="A598" s="72" t="s">
        <v>468</v>
      </c>
      <c r="B598" s="73"/>
      <c r="C598" s="73"/>
      <c r="D598" s="73"/>
      <c r="E598" s="73"/>
      <c r="F598" s="49">
        <f t="shared" ref="F598" si="125">SUM(F597)</f>
        <v>0</v>
      </c>
      <c r="G598" s="44">
        <f t="shared" ref="G598" si="126">SUM(G597)</f>
        <v>5000</v>
      </c>
    </row>
    <row r="599" spans="1:8" s="6" customFormat="1" ht="12" customHeight="1" x14ac:dyDescent="0.25">
      <c r="A599" s="72" t="s">
        <v>469</v>
      </c>
      <c r="B599" s="73"/>
      <c r="C599" s="73"/>
      <c r="D599" s="73"/>
      <c r="E599" s="73"/>
      <c r="F599" s="49">
        <f>SUM(F45,F49,F82,F90,F200,F263,F280,F338,F373,F494,F516,F524,F536,F544,F595,F598)</f>
        <v>117860463</v>
      </c>
      <c r="G599" s="44">
        <f>SUM(G45,G49,G82,G90,G200,G263,G280,G338,G373,G494,G516,G524,G536,G544,G595,G598)</f>
        <v>123132863</v>
      </c>
    </row>
    <row r="601" spans="1:8" x14ac:dyDescent="0.25">
      <c r="A601" s="8" t="s">
        <v>470</v>
      </c>
      <c r="B601" s="8"/>
      <c r="C601" s="8"/>
      <c r="D601" s="8">
        <v>8115</v>
      </c>
      <c r="E601" s="8" t="s">
        <v>471</v>
      </c>
      <c r="F601" s="57">
        <v>9500000</v>
      </c>
      <c r="G601" s="8"/>
      <c r="H601" t="s">
        <v>484</v>
      </c>
    </row>
    <row r="602" spans="1:8" x14ac:dyDescent="0.25">
      <c r="A602" s="8" t="s">
        <v>470</v>
      </c>
      <c r="B602" s="8"/>
      <c r="C602" s="8"/>
      <c r="D602" s="8"/>
      <c r="E602" s="8" t="s">
        <v>472</v>
      </c>
      <c r="F602" s="8"/>
      <c r="G602" s="9">
        <v>1500000</v>
      </c>
    </row>
    <row r="603" spans="1:8" x14ac:dyDescent="0.25">
      <c r="A603" s="8"/>
      <c r="B603" s="8"/>
      <c r="C603" s="8"/>
      <c r="D603" s="8"/>
      <c r="E603" s="8" t="s">
        <v>498</v>
      </c>
      <c r="F603" s="9"/>
      <c r="G603" s="9">
        <v>2727600</v>
      </c>
    </row>
    <row r="605" spans="1:8" x14ac:dyDescent="0.25">
      <c r="A605" s="10"/>
      <c r="B605" s="10"/>
      <c r="C605" s="10"/>
      <c r="D605" s="10"/>
      <c r="E605" s="10" t="s">
        <v>473</v>
      </c>
      <c r="F605" s="11">
        <f>SUM(F599,F601,F603)</f>
        <v>127360463</v>
      </c>
      <c r="G605" s="11">
        <f>SUM(G599,G602:G603)</f>
        <v>127360463</v>
      </c>
    </row>
    <row r="607" spans="1:8" x14ac:dyDescent="0.25">
      <c r="A607" s="17"/>
      <c r="B607" s="17"/>
      <c r="C607" s="17"/>
      <c r="D607" s="17"/>
      <c r="E607" t="s">
        <v>477</v>
      </c>
    </row>
    <row r="608" spans="1:8" x14ac:dyDescent="0.25">
      <c r="A608" s="18"/>
      <c r="B608" s="18"/>
      <c r="C608" s="18"/>
      <c r="D608" s="18"/>
      <c r="E608" t="s">
        <v>478</v>
      </c>
    </row>
  </sheetData>
  <autoFilter ref="A4:G599" xr:uid="{00000000-0009-0000-0000-000000000000}"/>
  <mergeCells count="151">
    <mergeCell ref="H288:J288"/>
    <mergeCell ref="A36:E36"/>
    <mergeCell ref="A38:E38"/>
    <mergeCell ref="A40:E40"/>
    <mergeCell ref="A1:G1"/>
    <mergeCell ref="A2:G2"/>
    <mergeCell ref="A3:G3"/>
    <mergeCell ref="C10:C11"/>
    <mergeCell ref="A26:E26"/>
    <mergeCell ref="A28:E28"/>
    <mergeCell ref="A30:E30"/>
    <mergeCell ref="A32:E32"/>
    <mergeCell ref="A34:E34"/>
    <mergeCell ref="C14:C15"/>
    <mergeCell ref="A20:E20"/>
    <mergeCell ref="A22:E22"/>
    <mergeCell ref="A24:E24"/>
    <mergeCell ref="A99:E99"/>
    <mergeCell ref="A102:E102"/>
    <mergeCell ref="A107:E107"/>
    <mergeCell ref="A110:E110"/>
    <mergeCell ref="A117:E117"/>
    <mergeCell ref="A42:E42"/>
    <mergeCell ref="A44:E44"/>
    <mergeCell ref="A45:E45"/>
    <mergeCell ref="A48:E48"/>
    <mergeCell ref="A49:E49"/>
    <mergeCell ref="A52:E52"/>
    <mergeCell ref="A180:E180"/>
    <mergeCell ref="A183:E183"/>
    <mergeCell ref="A190:E190"/>
    <mergeCell ref="A199:E199"/>
    <mergeCell ref="A81:E81"/>
    <mergeCell ref="A82:E82"/>
    <mergeCell ref="A84:E84"/>
    <mergeCell ref="A89:E89"/>
    <mergeCell ref="A90:E90"/>
    <mergeCell ref="A54:E54"/>
    <mergeCell ref="A56:E56"/>
    <mergeCell ref="A60:E60"/>
    <mergeCell ref="A62:E62"/>
    <mergeCell ref="A64:E64"/>
    <mergeCell ref="A200:E200"/>
    <mergeCell ref="A128:E128"/>
    <mergeCell ref="A141:E141"/>
    <mergeCell ref="A152:E152"/>
    <mergeCell ref="A173:E173"/>
    <mergeCell ref="A161:E161"/>
    <mergeCell ref="A154:E154"/>
    <mergeCell ref="A241:E241"/>
    <mergeCell ref="A230:E230"/>
    <mergeCell ref="A225:E225"/>
    <mergeCell ref="A202:E202"/>
    <mergeCell ref="A206:E206"/>
    <mergeCell ref="A209:E209"/>
    <mergeCell ref="A211:E211"/>
    <mergeCell ref="A213:E213"/>
    <mergeCell ref="A217:E217"/>
    <mergeCell ref="A219:E219"/>
    <mergeCell ref="A215:E215"/>
    <mergeCell ref="A221:E221"/>
    <mergeCell ref="A232:E232"/>
    <mergeCell ref="A235:E235"/>
    <mergeCell ref="A237:E237"/>
    <mergeCell ref="A258:E258"/>
    <mergeCell ref="A260:E260"/>
    <mergeCell ref="A262:E262"/>
    <mergeCell ref="A263:E263"/>
    <mergeCell ref="A268:E268"/>
    <mergeCell ref="A244:E244"/>
    <mergeCell ref="A248:E248"/>
    <mergeCell ref="A252:E252"/>
    <mergeCell ref="A280:E280"/>
    <mergeCell ref="A292:E292"/>
    <mergeCell ref="A298:E298"/>
    <mergeCell ref="A301:E301"/>
    <mergeCell ref="A304:E304"/>
    <mergeCell ref="A270:E270"/>
    <mergeCell ref="A273:E273"/>
    <mergeCell ref="A275:E275"/>
    <mergeCell ref="A277:E277"/>
    <mergeCell ref="A279:E279"/>
    <mergeCell ref="A329:E329"/>
    <mergeCell ref="A338:E338"/>
    <mergeCell ref="A340:E340"/>
    <mergeCell ref="A331:E331"/>
    <mergeCell ref="A307:E307"/>
    <mergeCell ref="A312:E312"/>
    <mergeCell ref="A318:E318"/>
    <mergeCell ref="A321:E321"/>
    <mergeCell ref="A326:E326"/>
    <mergeCell ref="A337:E337"/>
    <mergeCell ref="A372:E372"/>
    <mergeCell ref="A373:E373"/>
    <mergeCell ref="A379:E379"/>
    <mergeCell ref="A344:E344"/>
    <mergeCell ref="A348:E348"/>
    <mergeCell ref="A354:E354"/>
    <mergeCell ref="A362:E362"/>
    <mergeCell ref="A365:E365"/>
    <mergeCell ref="A419:E419"/>
    <mergeCell ref="A445:E445"/>
    <mergeCell ref="A447:E447"/>
    <mergeCell ref="A451:E451"/>
    <mergeCell ref="A386:E386"/>
    <mergeCell ref="A399:E399"/>
    <mergeCell ref="A409:E409"/>
    <mergeCell ref="A494:E494"/>
    <mergeCell ref="A496:E496"/>
    <mergeCell ref="A498:E498"/>
    <mergeCell ref="A500:E500"/>
    <mergeCell ref="A453:E453"/>
    <mergeCell ref="A493:E493"/>
    <mergeCell ref="A533:E533"/>
    <mergeCell ref="A536:E536"/>
    <mergeCell ref="A516:E516"/>
    <mergeCell ref="A521:E521"/>
    <mergeCell ref="A523:E523"/>
    <mergeCell ref="A524:E524"/>
    <mergeCell ref="A526:E526"/>
    <mergeCell ref="A502:E502"/>
    <mergeCell ref="A506:E506"/>
    <mergeCell ref="A508:E508"/>
    <mergeCell ref="A510:E510"/>
    <mergeCell ref="A515:E515"/>
    <mergeCell ref="A530:E530"/>
    <mergeCell ref="A504:E504"/>
    <mergeCell ref="A528:E528"/>
    <mergeCell ref="A535:E535"/>
    <mergeCell ref="A598:E598"/>
    <mergeCell ref="A599:E599"/>
    <mergeCell ref="A590:E590"/>
    <mergeCell ref="A594:E594"/>
    <mergeCell ref="A595:E595"/>
    <mergeCell ref="A597:E597"/>
    <mergeCell ref="A578:E578"/>
    <mergeCell ref="A581:E581"/>
    <mergeCell ref="A583:E583"/>
    <mergeCell ref="A586:E586"/>
    <mergeCell ref="A588:E588"/>
    <mergeCell ref="A575:E575"/>
    <mergeCell ref="H569:M572"/>
    <mergeCell ref="A554:E554"/>
    <mergeCell ref="A556:E556"/>
    <mergeCell ref="A562:E562"/>
    <mergeCell ref="A564:E564"/>
    <mergeCell ref="A572:E572"/>
    <mergeCell ref="A538:E538"/>
    <mergeCell ref="A541:E541"/>
    <mergeCell ref="A543:E543"/>
    <mergeCell ref="A544:E544"/>
  </mergeCells>
  <phoneticPr fontId="11" type="noConversion"/>
  <pageMargins left="0.25" right="0.25" top="0.75" bottom="0.75" header="0.3" footer="0.3"/>
  <pageSetup scale="95" fitToHeight="0" orientation="landscape" r:id="rId1"/>
  <ignoredErrors>
    <ignoredError sqref="F20" formula="1"/>
  </ignoredError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7C414AE54C4994C9395B5A62A191A99" ma:contentTypeVersion="4" ma:contentTypeDescription="Vytvoří nový dokument" ma:contentTypeScope="" ma:versionID="2026d16aecf64369548add67a28a7271">
  <xsd:schema xmlns:xsd="http://www.w3.org/2001/XMLSchema" xmlns:xs="http://www.w3.org/2001/XMLSchema" xmlns:p="http://schemas.microsoft.com/office/2006/metadata/properties" xmlns:ns2="28feacbb-fefd-420b-9d45-8f9c359f81c5" xmlns:ns3="0d669425-0a91-409a-af7b-406b1eb22fc9" targetNamespace="http://schemas.microsoft.com/office/2006/metadata/properties" ma:root="true" ma:fieldsID="673c22bca6d08173701684103d395761" ns2:_="" ns3:_="">
    <xsd:import namespace="28feacbb-fefd-420b-9d45-8f9c359f81c5"/>
    <xsd:import namespace="0d669425-0a91-409a-af7b-406b1eb22fc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eacbb-fefd-420b-9d45-8f9c359f81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669425-0a91-409a-af7b-406b1eb22fc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56861E8-AC62-4893-B445-A6E81E5059C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F4F01C5-382F-4EF1-8C4C-1D2DB07CE4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feacbb-fefd-420b-9d45-8f9c359f81c5"/>
    <ds:schemaRef ds:uri="0d669425-0a91-409a-af7b-406b1eb22f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60F0C6-3353-4B2D-8083-E22A8BE9CFB3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d669425-0a91-409a-af7b-406b1eb22fc9"/>
    <ds:schemaRef ds:uri="http://purl.org/dc/elements/1.1/"/>
    <ds:schemaRef ds:uri="http://schemas.microsoft.com/office/2006/metadata/properties"/>
    <ds:schemaRef ds:uri="28feacbb-fefd-420b-9d45-8f9c359f81c5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Sheet 1</vt:lpstr>
      <vt:lpstr>'Sheet 1'!Oblast_tisku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Hlávková Andrea</dc:creator>
  <cp:keywords/>
  <dc:description/>
  <cp:lastModifiedBy>Ing. Baďurová Monika</cp:lastModifiedBy>
  <cp:revision/>
  <cp:lastPrinted>2025-12-04T10:34:58Z</cp:lastPrinted>
  <dcterms:created xsi:type="dcterms:W3CDTF">2022-08-05T05:30:08Z</dcterms:created>
  <dcterms:modified xsi:type="dcterms:W3CDTF">2025-12-09T10:13:54Z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0x01010077C414AE54C4994C9395B5A62A191A99</vt:lpwstr>
  </property>
</Properties>
</file>