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ablova\Desktop\2023\MÚ\"/>
    </mc:Choice>
  </mc:AlternateContent>
  <xr:revisionPtr revIDLastSave="0" documentId="13_ncr:1_{38BC99F0-1BD7-44FC-B9F4-399C6C4F4626}" xr6:coauthVersionLast="36" xr6:coauthVersionMax="36" xr10:uidLastSave="{00000000-0000-0000-0000-000000000000}"/>
  <bookViews>
    <workbookView xWindow="0" yWindow="0" windowWidth="11220" windowHeight="5640" xr2:uid="{175F5F68-7138-457C-B246-6611CB0CAAB4}"/>
  </bookViews>
  <sheets>
    <sheet name="Sestava" sheetId="2" r:id="rId1"/>
    <sheet name="Lis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2" i="2" l="1"/>
  <c r="I83" i="2"/>
  <c r="J41" i="2"/>
  <c r="K41" i="2" s="1"/>
  <c r="J42" i="2" l="1"/>
  <c r="J40" i="2"/>
  <c r="K40" i="2" s="1"/>
  <c r="J39" i="2"/>
  <c r="K39" i="2" s="1"/>
  <c r="J102" i="2" l="1"/>
  <c r="K102" i="2" s="1"/>
  <c r="I23" i="2"/>
  <c r="I77" i="2"/>
  <c r="E161" i="2" l="1"/>
  <c r="F161" i="2"/>
  <c r="G161" i="2"/>
  <c r="E162" i="2"/>
  <c r="F162" i="2"/>
  <c r="G162" i="2"/>
  <c r="D162" i="2"/>
  <c r="D161" i="2"/>
  <c r="J160" i="2"/>
  <c r="K160" i="2" s="1"/>
  <c r="J159" i="2"/>
  <c r="K159" i="2" s="1"/>
  <c r="J158" i="2"/>
  <c r="K158" i="2" s="1"/>
  <c r="J157" i="2"/>
  <c r="K157" i="2" s="1"/>
  <c r="J156" i="2"/>
  <c r="K156" i="2" s="1"/>
  <c r="J155" i="2"/>
  <c r="K155" i="2" s="1"/>
  <c r="J154" i="2"/>
  <c r="K154" i="2" s="1"/>
  <c r="K153" i="2"/>
  <c r="J153" i="2"/>
  <c r="J152" i="2"/>
  <c r="K152" i="2" s="1"/>
  <c r="J151" i="2"/>
  <c r="K151" i="2" s="1"/>
  <c r="J150" i="2"/>
  <c r="K150" i="2" s="1"/>
  <c r="J149" i="2"/>
  <c r="K149" i="2" s="1"/>
  <c r="J148" i="2"/>
  <c r="K148" i="2" s="1"/>
  <c r="J147" i="2"/>
  <c r="K147" i="2" s="1"/>
  <c r="J146" i="2"/>
  <c r="K146" i="2" s="1"/>
  <c r="J145" i="2"/>
  <c r="K145" i="2" s="1"/>
  <c r="J144" i="2"/>
  <c r="K144" i="2" s="1"/>
  <c r="J143" i="2"/>
  <c r="K143" i="2" s="1"/>
  <c r="J142" i="2"/>
  <c r="K142" i="2" s="1"/>
  <c r="J141" i="2"/>
  <c r="K141" i="2" s="1"/>
  <c r="J140" i="2"/>
  <c r="K140" i="2" s="1"/>
  <c r="H140" i="2"/>
  <c r="J139" i="2"/>
  <c r="K139" i="2" s="1"/>
  <c r="J138" i="2"/>
  <c r="K138" i="2" s="1"/>
  <c r="J137" i="2"/>
  <c r="K137" i="2" s="1"/>
  <c r="J136" i="2"/>
  <c r="K136" i="2" s="1"/>
  <c r="J135" i="2"/>
  <c r="K135" i="2" s="1"/>
  <c r="J134" i="2"/>
  <c r="K134" i="2" s="1"/>
  <c r="J133" i="2"/>
  <c r="K133" i="2" s="1"/>
  <c r="H133" i="2"/>
  <c r="J132" i="2"/>
  <c r="K132" i="2" s="1"/>
  <c r="J131" i="2"/>
  <c r="K131" i="2" s="1"/>
  <c r="J130" i="2"/>
  <c r="K130" i="2" s="1"/>
  <c r="J129" i="2"/>
  <c r="K129" i="2" s="1"/>
  <c r="J128" i="2"/>
  <c r="K128" i="2" s="1"/>
  <c r="J127" i="2"/>
  <c r="K127" i="2" s="1"/>
  <c r="J126" i="2"/>
  <c r="K126" i="2" s="1"/>
  <c r="J125" i="2"/>
  <c r="K125" i="2" s="1"/>
  <c r="J124" i="2"/>
  <c r="K124" i="2" s="1"/>
  <c r="J123" i="2"/>
  <c r="K123" i="2" s="1"/>
  <c r="J122" i="2"/>
  <c r="K122" i="2" s="1"/>
  <c r="J121" i="2"/>
  <c r="K121" i="2" s="1"/>
  <c r="J120" i="2"/>
  <c r="K120" i="2" s="1"/>
  <c r="H162" i="2" l="1"/>
  <c r="H161" i="2"/>
  <c r="J92" i="2"/>
  <c r="K92" i="2" s="1"/>
  <c r="J119" i="2"/>
  <c r="K119" i="2" s="1"/>
  <c r="J118" i="2"/>
  <c r="K118" i="2" s="1"/>
  <c r="J117" i="2"/>
  <c r="K117" i="2" s="1"/>
  <c r="J116" i="2"/>
  <c r="K116" i="2" s="1"/>
  <c r="J115" i="2"/>
  <c r="K115" i="2" s="1"/>
  <c r="J114" i="2"/>
  <c r="K114" i="2" s="1"/>
  <c r="J113" i="2"/>
  <c r="K113" i="2" s="1"/>
  <c r="J112" i="2"/>
  <c r="K112" i="2" s="1"/>
  <c r="J111" i="2"/>
  <c r="K111" i="2" s="1"/>
  <c r="J110" i="2"/>
  <c r="K110" i="2" s="1"/>
  <c r="J109" i="2"/>
  <c r="K109" i="2" s="1"/>
  <c r="J108" i="2"/>
  <c r="K108" i="2" s="1"/>
  <c r="J107" i="2"/>
  <c r="K107" i="2" s="1"/>
  <c r="J106" i="2"/>
  <c r="K106" i="2" s="1"/>
  <c r="J101" i="2"/>
  <c r="K101" i="2" s="1"/>
  <c r="J100" i="2"/>
  <c r="K100" i="2" s="1"/>
  <c r="J99" i="2"/>
  <c r="K99" i="2" s="1"/>
  <c r="J98" i="2"/>
  <c r="K98" i="2" s="1"/>
  <c r="J97" i="2"/>
  <c r="K97" i="2" s="1"/>
  <c r="J96" i="2"/>
  <c r="K96" i="2" s="1"/>
  <c r="J95" i="2"/>
  <c r="K95" i="2" s="1"/>
  <c r="J94" i="2"/>
  <c r="K94" i="2" s="1"/>
  <c r="J93" i="2"/>
  <c r="K93" i="2" s="1"/>
  <c r="J91" i="2"/>
  <c r="K91" i="2" s="1"/>
  <c r="J90" i="2"/>
  <c r="K90" i="2" s="1"/>
  <c r="J89" i="2"/>
  <c r="K89" i="2" s="1"/>
  <c r="J88" i="2"/>
  <c r="K88" i="2" s="1"/>
  <c r="J87" i="2"/>
  <c r="K87" i="2" s="1"/>
  <c r="J86" i="2"/>
  <c r="K86" i="2" s="1"/>
  <c r="J85" i="2"/>
  <c r="K85" i="2" s="1"/>
  <c r="J84" i="2"/>
  <c r="K84" i="2" s="1"/>
  <c r="I162" i="2" l="1"/>
  <c r="J7" i="2"/>
  <c r="K7" i="2" s="1"/>
  <c r="J8" i="2"/>
  <c r="K8" i="2" s="1"/>
  <c r="J9" i="2"/>
  <c r="K9" i="2" s="1"/>
  <c r="J10" i="2"/>
  <c r="K10" i="2" s="1"/>
  <c r="J11" i="2"/>
  <c r="K11" i="2" s="1"/>
  <c r="J12" i="2"/>
  <c r="K12" i="2" s="1"/>
  <c r="J13" i="2"/>
  <c r="J14" i="2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K21" i="2" s="1"/>
  <c r="J22" i="2"/>
  <c r="K22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29" i="2"/>
  <c r="K29" i="2" s="1"/>
  <c r="J30" i="2"/>
  <c r="K30" i="2" s="1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7" i="2"/>
  <c r="K37" i="2" s="1"/>
  <c r="J38" i="2"/>
  <c r="K38" i="2" s="1"/>
  <c r="J43" i="2"/>
  <c r="K43" i="2" s="1"/>
  <c r="J44" i="2"/>
  <c r="K44" i="2" s="1"/>
  <c r="J45" i="2"/>
  <c r="K45" i="2" s="1"/>
  <c r="J46" i="2"/>
  <c r="K46" i="2" s="1"/>
  <c r="J47" i="2"/>
  <c r="K47" i="2" s="1"/>
  <c r="J48" i="2"/>
  <c r="K48" i="2" s="1"/>
  <c r="J49" i="2"/>
  <c r="K49" i="2" s="1"/>
  <c r="J50" i="2"/>
  <c r="K50" i="2" s="1"/>
  <c r="J52" i="2"/>
  <c r="K52" i="2" s="1"/>
  <c r="J53" i="2"/>
  <c r="K53" i="2" s="1"/>
  <c r="J54" i="2"/>
  <c r="K54" i="2" s="1"/>
  <c r="J55" i="2"/>
  <c r="K55" i="2" s="1"/>
  <c r="J56" i="2"/>
  <c r="K56" i="2" s="1"/>
  <c r="J57" i="2"/>
  <c r="K57" i="2" s="1"/>
  <c r="J58" i="2"/>
  <c r="K58" i="2" s="1"/>
  <c r="J59" i="2"/>
  <c r="K59" i="2" s="1"/>
  <c r="J61" i="2"/>
  <c r="K61" i="2" s="1"/>
  <c r="J62" i="2"/>
  <c r="K62" i="2" s="1"/>
  <c r="J63" i="2"/>
  <c r="K63" i="2" s="1"/>
  <c r="J64" i="2"/>
  <c r="J65" i="2"/>
  <c r="K65" i="2" s="1"/>
  <c r="J66" i="2"/>
  <c r="K66" i="2" s="1"/>
  <c r="J67" i="2"/>
  <c r="K67" i="2" s="1"/>
  <c r="J68" i="2"/>
  <c r="K68" i="2" s="1"/>
  <c r="J69" i="2"/>
  <c r="K69" i="2" s="1"/>
  <c r="J70" i="2"/>
  <c r="K70" i="2" s="1"/>
  <c r="J71" i="2"/>
  <c r="K71" i="2" s="1"/>
  <c r="J72" i="2"/>
  <c r="K72" i="2" s="1"/>
  <c r="J73" i="2"/>
  <c r="K73" i="2" s="1"/>
  <c r="J74" i="2"/>
  <c r="K74" i="2" s="1"/>
  <c r="J75" i="2"/>
  <c r="K75" i="2" s="1"/>
  <c r="J76" i="2"/>
  <c r="K76" i="2" s="1"/>
  <c r="J77" i="2"/>
  <c r="K77" i="2" s="1"/>
  <c r="J78" i="2"/>
  <c r="K78" i="2" s="1"/>
  <c r="J79" i="2"/>
  <c r="K79" i="2" s="1"/>
  <c r="J80" i="2"/>
  <c r="K80" i="2" s="1"/>
  <c r="J81" i="2"/>
  <c r="K81" i="2" s="1"/>
  <c r="J6" i="2"/>
  <c r="K6" i="2" s="1"/>
  <c r="I60" i="2"/>
  <c r="J60" i="2" s="1"/>
  <c r="K60" i="2" s="1"/>
  <c r="I51" i="2"/>
  <c r="J51" i="2" s="1"/>
  <c r="K51" i="2" s="1"/>
  <c r="I161" i="2" l="1"/>
  <c r="J83" i="2"/>
  <c r="J162" i="2" s="1"/>
  <c r="K162" i="2" s="1"/>
  <c r="J82" i="2"/>
  <c r="H34" i="2"/>
  <c r="H27" i="2"/>
  <c r="K83" i="2" l="1"/>
  <c r="J161" i="2"/>
  <c r="K161" i="2" s="1"/>
  <c r="K82" i="2"/>
</calcChain>
</file>

<file path=xl/sharedStrings.xml><?xml version="1.0" encoding="utf-8"?>
<sst xmlns="http://schemas.openxmlformats.org/spreadsheetml/2006/main" count="405" uniqueCount="91">
  <si>
    <t>60336293 Základní  škola a Mateřská škola Štramberk</t>
  </si>
  <si>
    <t>Zauličí 485 Štramberk</t>
  </si>
  <si>
    <t>UZ</t>
  </si>
  <si>
    <t>SU</t>
  </si>
  <si>
    <t>Popis</t>
  </si>
  <si>
    <t>SP</t>
  </si>
  <si>
    <t>UP</t>
  </si>
  <si>
    <t>Skutečnost</t>
  </si>
  <si>
    <t>UP - skutečnost</t>
  </si>
  <si>
    <t>Skut./UP (%)</t>
  </si>
  <si>
    <t>00002</t>
  </si>
  <si>
    <t>501</t>
  </si>
  <si>
    <t>Spotřeba materiálu</t>
  </si>
  <si>
    <t>502</t>
  </si>
  <si>
    <t>Spotřeba energie</t>
  </si>
  <si>
    <t>511</t>
  </si>
  <si>
    <t>Opravy a udržování</t>
  </si>
  <si>
    <t>512</t>
  </si>
  <si>
    <t>Cestovné</t>
  </si>
  <si>
    <t>513</t>
  </si>
  <si>
    <t>Náklady na reprezentaci</t>
  </si>
  <si>
    <t>518</t>
  </si>
  <si>
    <t>Ostatní služby</t>
  </si>
  <si>
    <t>521</t>
  </si>
  <si>
    <t>Mzdové náklady</t>
  </si>
  <si>
    <t>524</t>
  </si>
  <si>
    <t>Zákonné sociální pojištění</t>
  </si>
  <si>
    <t>527</t>
  </si>
  <si>
    <t>Zákonné sociální náklady</t>
  </si>
  <si>
    <t>551</t>
  </si>
  <si>
    <t>Odpisy dlouhodobého majetku</t>
  </si>
  <si>
    <t>558</t>
  </si>
  <si>
    <t>Náklady z drobného dlouhodobého majetku</t>
  </si>
  <si>
    <t>569</t>
  </si>
  <si>
    <t>Ostatní finanční náklady</t>
  </si>
  <si>
    <t>00003</t>
  </si>
  <si>
    <t>00004</t>
  </si>
  <si>
    <t>33063</t>
  </si>
  <si>
    <t>525</t>
  </si>
  <si>
    <t>Jiné sociální pojištění</t>
  </si>
  <si>
    <t>33086</t>
  </si>
  <si>
    <t>33087</t>
  </si>
  <si>
    <t>33088</t>
  </si>
  <si>
    <t>33353</t>
  </si>
  <si>
    <t>Náklady celkem</t>
  </si>
  <si>
    <t>672</t>
  </si>
  <si>
    <t>Výnosy vybraných místních vládních institucí z transferů</t>
  </si>
  <si>
    <t>649</t>
  </si>
  <si>
    <t>Ostatní  výnosy z činnosti</t>
  </si>
  <si>
    <t>602</t>
  </si>
  <si>
    <t>Výnosy z prodeje služeb</t>
  </si>
  <si>
    <t>609</t>
  </si>
  <si>
    <t>Jiné výnosy z vlastních výkonů</t>
  </si>
  <si>
    <t>662</t>
  </si>
  <si>
    <t>Úroky</t>
  </si>
  <si>
    <t>00403</t>
  </si>
  <si>
    <t>UZ 00403 Rozpuštění inv. transféru</t>
  </si>
  <si>
    <t>Výnosy celkem</t>
  </si>
  <si>
    <t>Potraviny</t>
  </si>
  <si>
    <t>Stravné</t>
  </si>
  <si>
    <t>Náklady celkem ZŠ</t>
  </si>
  <si>
    <t>Výnosy celkem ZŠ</t>
  </si>
  <si>
    <t>RO č. 2</t>
  </si>
  <si>
    <t>UP č. 2</t>
  </si>
  <si>
    <t>Skut./UP č.2 (%)</t>
  </si>
  <si>
    <t>Výnosy Celkem</t>
  </si>
  <si>
    <t>Náklady celkem MŠZ</t>
  </si>
  <si>
    <t>Výnosy celkem MŠZ</t>
  </si>
  <si>
    <t>Náklady celkem MŠB</t>
  </si>
  <si>
    <t>Výnosy celkem MŠB</t>
  </si>
  <si>
    <t>Náklady celkem ZŠ a  MŠ Štramberk</t>
  </si>
  <si>
    <t>Výnosy celkem ZŠ a MŠ Štramberk</t>
  </si>
  <si>
    <t>Základní škola</t>
  </si>
  <si>
    <t>Mateřská škola Zauličí</t>
  </si>
  <si>
    <t>Mateřská škola Bařiny</t>
  </si>
  <si>
    <t>Zdroje:</t>
  </si>
  <si>
    <t>zřizovatel - Město Štramberk</t>
  </si>
  <si>
    <t>sponzorský dar</t>
  </si>
  <si>
    <t>vlastní zdroje (ze školného a stravného)</t>
  </si>
  <si>
    <t>dotace ze státního rozpočtu - Nástroje pro oživení a odolnost- doučování</t>
  </si>
  <si>
    <t>Ministerstvo školství prostřednictvím Krajského úřadu MSK - přímé náklady na vzdělávání</t>
  </si>
  <si>
    <t>dotace MŠMT - Šablony pro ZŠ a MŠ II a III, OKAP II, Šablony I</t>
  </si>
  <si>
    <t>dotace ze státního rozpočtu- pokročilé digitální učební pomůcky- z NPO</t>
  </si>
  <si>
    <t>dotace ze státního rozpočtu - prevence digitální propasti - z NPO</t>
  </si>
  <si>
    <t>Plnění plánu k 30.06.2023 + RO č. 2- Základní škola a Mateřská škola Štramberk</t>
  </si>
  <si>
    <t>čerpání finančních prostředků z investičního fondu</t>
  </si>
  <si>
    <t>Čerpání fondů</t>
  </si>
  <si>
    <t>opravy a udržování</t>
  </si>
  <si>
    <t>účelový příspěvek MěÚ</t>
  </si>
  <si>
    <t>účelovýé prostředky MÚ</t>
  </si>
  <si>
    <t>00007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</si>
</sst>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" x14ac:knownFonts="1"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3"/>
      <color rgb="FF00000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61D6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1" xfId="0" applyFont="1" applyFill="1" applyBorder="1"/>
    <xf numFmtId="4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4" fontId="5" fillId="2" borderId="1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3" fillId="5" borderId="1" xfId="0" applyNumberFormat="1" applyFont="1" applyFill="1" applyBorder="1" applyAlignment="1">
      <alignment horizontal="right" vertical="center" wrapText="1"/>
    </xf>
    <xf numFmtId="4" fontId="1" fillId="5" borderId="1" xfId="0" applyNumberFormat="1" applyFont="1" applyFill="1" applyBorder="1" applyAlignment="1">
      <alignment horizontal="right" vertical="center"/>
    </xf>
    <xf numFmtId="4" fontId="1" fillId="5" borderId="1" xfId="0" applyNumberFormat="1" applyFont="1" applyFill="1" applyBorder="1" applyAlignment="1">
      <alignment vertical="center"/>
    </xf>
    <xf numFmtId="0" fontId="1" fillId="3" borderId="1" xfId="0" applyFont="1" applyFill="1" applyBorder="1"/>
    <xf numFmtId="4" fontId="1" fillId="3" borderId="1" xfId="0" applyNumberFormat="1" applyFont="1" applyFill="1" applyBorder="1" applyAlignment="1">
      <alignment horizontal="right" vertical="center"/>
    </xf>
    <xf numFmtId="4" fontId="1" fillId="3" borderId="1" xfId="0" applyNumberFormat="1" applyFont="1" applyFill="1" applyBorder="1" applyAlignment="1">
      <alignment vertical="center"/>
    </xf>
    <xf numFmtId="4" fontId="3" fillId="6" borderId="1" xfId="0" applyNumberFormat="1" applyFont="1" applyFill="1" applyBorder="1" applyAlignment="1">
      <alignment horizontal="right" vertical="center" wrapText="1"/>
    </xf>
    <xf numFmtId="4" fontId="1" fillId="6" borderId="1" xfId="0" applyNumberFormat="1" applyFont="1" applyFill="1" applyBorder="1" applyAlignment="1">
      <alignment horizontal="right" vertical="center"/>
    </xf>
    <xf numFmtId="4" fontId="1" fillId="6" borderId="1" xfId="0" applyNumberFormat="1" applyFont="1" applyFill="1" applyBorder="1" applyAlignment="1">
      <alignment vertical="center"/>
    </xf>
    <xf numFmtId="0" fontId="1" fillId="7" borderId="1" xfId="0" applyFont="1" applyFill="1" applyBorder="1"/>
    <xf numFmtId="4" fontId="1" fillId="7" borderId="1" xfId="0" applyNumberFormat="1" applyFont="1" applyFill="1" applyBorder="1" applyAlignment="1">
      <alignment horizontal="right" vertical="center"/>
    </xf>
    <xf numFmtId="4" fontId="1" fillId="7" borderId="1" xfId="0" applyNumberFormat="1" applyFont="1" applyFill="1" applyBorder="1" applyAlignment="1">
      <alignment vertical="center"/>
    </xf>
    <xf numFmtId="2" fontId="1" fillId="7" borderId="1" xfId="0" applyNumberFormat="1" applyFont="1" applyFill="1" applyBorder="1" applyAlignment="1">
      <alignment vertical="center"/>
    </xf>
    <xf numFmtId="0" fontId="5" fillId="7" borderId="1" xfId="0" applyFont="1" applyFill="1" applyBorder="1"/>
    <xf numFmtId="4" fontId="3" fillId="8" borderId="1" xfId="0" applyNumberFormat="1" applyFont="1" applyFill="1" applyBorder="1" applyAlignment="1">
      <alignment horizontal="right" vertical="center" wrapText="1"/>
    </xf>
    <xf numFmtId="4" fontId="2" fillId="8" borderId="1" xfId="0" applyNumberFormat="1" applyFont="1" applyFill="1" applyBorder="1" applyAlignment="1">
      <alignment horizontal="right" vertical="center"/>
    </xf>
    <xf numFmtId="4" fontId="2" fillId="8" borderId="1" xfId="0" applyNumberFormat="1" applyFont="1" applyFill="1" applyBorder="1" applyAlignment="1">
      <alignment vertical="center"/>
    </xf>
    <xf numFmtId="2" fontId="2" fillId="8" borderId="1" xfId="0" applyNumberFormat="1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vertical="center"/>
    </xf>
    <xf numFmtId="0" fontId="0" fillId="2" borderId="0" xfId="0" applyFill="1"/>
    <xf numFmtId="0" fontId="0" fillId="9" borderId="0" xfId="0" applyFill="1"/>
    <xf numFmtId="0" fontId="0" fillId="7" borderId="0" xfId="0" applyFill="1"/>
    <xf numFmtId="0" fontId="0" fillId="0" borderId="0" xfId="0" applyAlignment="1"/>
    <xf numFmtId="0" fontId="5" fillId="2" borderId="1" xfId="0" applyFont="1" applyFill="1" applyBorder="1"/>
    <xf numFmtId="4" fontId="0" fillId="0" borderId="0" xfId="0" applyNumberFormat="1"/>
    <xf numFmtId="4" fontId="5" fillId="3" borderId="1" xfId="0" applyNumberFormat="1" applyFont="1" applyFill="1" applyBorder="1" applyAlignment="1">
      <alignment horizontal="right" vertical="center" wrapText="1"/>
    </xf>
    <xf numFmtId="4" fontId="2" fillId="6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left"/>
    </xf>
    <xf numFmtId="0" fontId="5" fillId="3" borderId="1" xfId="0" applyFont="1" applyFill="1" applyBorder="1"/>
    <xf numFmtId="4" fontId="2" fillId="5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vertical="center"/>
    </xf>
    <xf numFmtId="2" fontId="2" fillId="5" borderId="1" xfId="0" applyNumberFormat="1" applyFont="1" applyFill="1" applyBorder="1" applyAlignment="1">
      <alignment vertical="center"/>
    </xf>
    <xf numFmtId="2" fontId="2" fillId="5" borderId="1" xfId="0" applyNumberFormat="1" applyFont="1" applyFill="1" applyBorder="1"/>
    <xf numFmtId="0" fontId="3" fillId="6" borderId="1" xfId="0" applyFont="1" applyFill="1" applyBorder="1"/>
    <xf numFmtId="0" fontId="3" fillId="5" borderId="1" xfId="0" applyFont="1" applyFill="1" applyBorder="1"/>
    <xf numFmtId="0" fontId="4" fillId="4" borderId="0" xfId="0" applyFont="1" applyFill="1" applyAlignment="1">
      <alignment horizontal="left" vertical="center" wrapText="1"/>
    </xf>
    <xf numFmtId="0" fontId="3" fillId="8" borderId="1" xfId="0" applyFont="1" applyFill="1" applyBorder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6" fillId="4" borderId="0" xfId="0" applyFont="1" applyFill="1" applyAlignment="1">
      <alignment horizontal="left" vertical="center"/>
    </xf>
    <xf numFmtId="0" fontId="5" fillId="2" borderId="1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BB91E-3042-453C-A88A-8534090D6416}">
  <dimension ref="A1:P179"/>
  <sheetViews>
    <sheetView tabSelected="1" topLeftCell="A88" workbookViewId="0">
      <selection activeCell="I83" sqref="I83:K83"/>
    </sheetView>
  </sheetViews>
  <sheetFormatPr defaultRowHeight="15" x14ac:dyDescent="0.25"/>
  <cols>
    <col min="1" max="1" width="6.7109375" customWidth="1"/>
    <col min="2" max="2" width="4.7109375" customWidth="1"/>
    <col min="3" max="3" width="20.7109375" customWidth="1"/>
    <col min="4" max="4" width="12.28515625" customWidth="1"/>
    <col min="5" max="5" width="12.85546875" customWidth="1"/>
    <col min="6" max="6" width="13" customWidth="1"/>
    <col min="7" max="7" width="12.5703125" customWidth="1"/>
    <col min="8" max="8" width="7.5703125" customWidth="1"/>
    <col min="9" max="9" width="10" customWidth="1"/>
    <col min="10" max="10" width="10.85546875" customWidth="1"/>
    <col min="11" max="11" width="10.28515625" customWidth="1"/>
  </cols>
  <sheetData>
    <row r="1" spans="1:16" ht="15.95" customHeight="1" x14ac:dyDescent="0.25">
      <c r="A1" s="44" t="s">
        <v>0</v>
      </c>
      <c r="B1" s="44"/>
      <c r="C1" s="44"/>
      <c r="D1" s="44"/>
      <c r="E1" s="45"/>
      <c r="F1" s="45"/>
      <c r="G1" s="45"/>
      <c r="H1" s="45"/>
    </row>
    <row r="2" spans="1:16" ht="15.95" customHeight="1" x14ac:dyDescent="0.25">
      <c r="A2" s="44" t="s">
        <v>1</v>
      </c>
      <c r="B2" s="44"/>
      <c r="C2" s="44"/>
      <c r="D2" s="44"/>
      <c r="E2" s="45"/>
      <c r="F2" s="45"/>
      <c r="G2" s="45"/>
      <c r="H2" s="45"/>
    </row>
    <row r="3" spans="1:16" ht="30" customHeight="1" x14ac:dyDescent="0.25">
      <c r="A3" s="46" t="s">
        <v>84</v>
      </c>
      <c r="B3" s="46"/>
      <c r="C3" s="46"/>
      <c r="D3" s="46"/>
      <c r="E3" s="46"/>
      <c r="F3" s="46"/>
      <c r="G3" s="46"/>
      <c r="H3" s="46"/>
      <c r="I3" s="42"/>
      <c r="J3" s="42"/>
      <c r="K3" s="42"/>
      <c r="L3" s="42"/>
      <c r="M3" s="42"/>
      <c r="N3" s="42"/>
      <c r="O3" s="42"/>
      <c r="P3" s="42"/>
    </row>
    <row r="4" spans="1:16" ht="15.95" customHeight="1" x14ac:dyDescent="0.25">
      <c r="A4" s="44"/>
      <c r="B4" s="44"/>
      <c r="C4" s="44"/>
      <c r="D4" s="44"/>
      <c r="E4" s="44"/>
      <c r="F4" s="44"/>
      <c r="G4" s="44"/>
      <c r="H4" s="44"/>
    </row>
    <row r="5" spans="1:16" ht="30" customHeight="1" x14ac:dyDescent="0.2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62</v>
      </c>
      <c r="J5" s="6" t="s">
        <v>63</v>
      </c>
      <c r="K5" s="6" t="s">
        <v>64</v>
      </c>
    </row>
    <row r="6" spans="1:16" ht="15" customHeight="1" x14ac:dyDescent="0.25">
      <c r="A6" s="1" t="s">
        <v>10</v>
      </c>
      <c r="B6" s="1" t="s">
        <v>11</v>
      </c>
      <c r="C6" s="1" t="s">
        <v>12</v>
      </c>
      <c r="D6" s="2">
        <v>210000</v>
      </c>
      <c r="E6" s="2">
        <v>210000</v>
      </c>
      <c r="F6" s="2">
        <v>99235.33</v>
      </c>
      <c r="G6" s="2">
        <v>110764.67</v>
      </c>
      <c r="H6" s="2">
        <v>47.254919047619047</v>
      </c>
      <c r="I6" s="2">
        <v>0</v>
      </c>
      <c r="J6" s="3">
        <f>E6+I6</f>
        <v>210000</v>
      </c>
      <c r="K6" s="3">
        <f>F6/J6*100</f>
        <v>47.254919047619047</v>
      </c>
    </row>
    <row r="7" spans="1:16" ht="15" customHeight="1" x14ac:dyDescent="0.25">
      <c r="A7" s="1" t="s">
        <v>10</v>
      </c>
      <c r="B7" s="1" t="s">
        <v>13</v>
      </c>
      <c r="C7" s="1" t="s">
        <v>14</v>
      </c>
      <c r="D7" s="2">
        <v>2265000</v>
      </c>
      <c r="E7" s="2">
        <v>2265000</v>
      </c>
      <c r="F7" s="2">
        <v>1203033.05</v>
      </c>
      <c r="G7" s="2">
        <v>1061966.95</v>
      </c>
      <c r="H7" s="2">
        <v>53.114041942604857</v>
      </c>
      <c r="I7" s="2">
        <v>0</v>
      </c>
      <c r="J7" s="3">
        <f t="shared" ref="J7:J74" si="0">E7+I7</f>
        <v>2265000</v>
      </c>
      <c r="K7" s="3">
        <f t="shared" ref="K7:K74" si="1">F7/J7*100</f>
        <v>53.114041942604864</v>
      </c>
    </row>
    <row r="8" spans="1:16" ht="15" customHeight="1" x14ac:dyDescent="0.25">
      <c r="A8" s="1" t="s">
        <v>10</v>
      </c>
      <c r="B8" s="1" t="s">
        <v>15</v>
      </c>
      <c r="C8" s="1" t="s">
        <v>16</v>
      </c>
      <c r="D8" s="2">
        <v>320000</v>
      </c>
      <c r="E8" s="2">
        <v>471553</v>
      </c>
      <c r="F8" s="2">
        <v>193890.3</v>
      </c>
      <c r="G8" s="2">
        <v>277662.7</v>
      </c>
      <c r="H8" s="2">
        <v>41.117392954768604</v>
      </c>
      <c r="I8" s="2">
        <v>0</v>
      </c>
      <c r="J8" s="3">
        <f t="shared" si="0"/>
        <v>471553</v>
      </c>
      <c r="K8" s="3">
        <f t="shared" si="1"/>
        <v>41.117392954768597</v>
      </c>
    </row>
    <row r="9" spans="1:16" ht="15" customHeight="1" x14ac:dyDescent="0.25">
      <c r="A9" s="1" t="s">
        <v>10</v>
      </c>
      <c r="B9" s="1" t="s">
        <v>17</v>
      </c>
      <c r="C9" s="1" t="s">
        <v>18</v>
      </c>
      <c r="D9" s="2">
        <v>10000</v>
      </c>
      <c r="E9" s="2">
        <v>10000</v>
      </c>
      <c r="F9" s="2">
        <v>8871.2000000000007</v>
      </c>
      <c r="G9" s="2">
        <v>1128.8</v>
      </c>
      <c r="H9" s="2">
        <v>88.712000000000003</v>
      </c>
      <c r="I9" s="2">
        <v>0</v>
      </c>
      <c r="J9" s="3">
        <f t="shared" si="0"/>
        <v>10000</v>
      </c>
      <c r="K9" s="3">
        <f t="shared" si="1"/>
        <v>88.712000000000003</v>
      </c>
    </row>
    <row r="10" spans="1:16" ht="15" customHeight="1" x14ac:dyDescent="0.25">
      <c r="A10" s="1" t="s">
        <v>10</v>
      </c>
      <c r="B10" s="1" t="s">
        <v>19</v>
      </c>
      <c r="C10" s="1" t="s">
        <v>20</v>
      </c>
      <c r="D10" s="2">
        <v>5000</v>
      </c>
      <c r="E10" s="2">
        <v>5000</v>
      </c>
      <c r="F10" s="2">
        <v>3369.2</v>
      </c>
      <c r="G10" s="2">
        <v>1630.8</v>
      </c>
      <c r="H10" s="2">
        <v>67.384</v>
      </c>
      <c r="I10" s="2">
        <v>0</v>
      </c>
      <c r="J10" s="3">
        <f t="shared" si="0"/>
        <v>5000</v>
      </c>
      <c r="K10" s="3">
        <f t="shared" si="1"/>
        <v>67.384</v>
      </c>
    </row>
    <row r="11" spans="1:16" ht="15" customHeight="1" x14ac:dyDescent="0.25">
      <c r="A11" s="1" t="s">
        <v>10</v>
      </c>
      <c r="B11" s="1" t="s">
        <v>21</v>
      </c>
      <c r="C11" s="1" t="s">
        <v>22</v>
      </c>
      <c r="D11" s="2">
        <v>366300</v>
      </c>
      <c r="E11" s="2">
        <v>367640</v>
      </c>
      <c r="F11" s="2">
        <v>186701.21</v>
      </c>
      <c r="G11" s="2">
        <v>180938.79</v>
      </c>
      <c r="H11" s="2">
        <v>50.783704167120007</v>
      </c>
      <c r="I11" s="2">
        <v>0</v>
      </c>
      <c r="J11" s="3">
        <f t="shared" si="0"/>
        <v>367640</v>
      </c>
      <c r="K11" s="3">
        <f t="shared" si="1"/>
        <v>50.78370416712</v>
      </c>
    </row>
    <row r="12" spans="1:16" ht="15" customHeight="1" x14ac:dyDescent="0.25">
      <c r="A12" s="1" t="s">
        <v>10</v>
      </c>
      <c r="B12" s="1" t="s">
        <v>23</v>
      </c>
      <c r="C12" s="1" t="s">
        <v>24</v>
      </c>
      <c r="D12" s="2">
        <v>111600</v>
      </c>
      <c r="E12" s="2">
        <v>1200</v>
      </c>
      <c r="F12" s="2">
        <v>1200</v>
      </c>
      <c r="G12" s="2">
        <v>0</v>
      </c>
      <c r="H12" s="2">
        <v>100</v>
      </c>
      <c r="I12" s="2">
        <v>0</v>
      </c>
      <c r="J12" s="3">
        <f t="shared" si="0"/>
        <v>1200</v>
      </c>
      <c r="K12" s="3">
        <f t="shared" si="1"/>
        <v>100</v>
      </c>
    </row>
    <row r="13" spans="1:16" ht="15" customHeight="1" x14ac:dyDescent="0.25">
      <c r="A13" s="1" t="s">
        <v>10</v>
      </c>
      <c r="B13" s="1" t="s">
        <v>25</v>
      </c>
      <c r="C13" s="1" t="s">
        <v>26</v>
      </c>
      <c r="D13" s="2">
        <v>37721</v>
      </c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3">
        <f t="shared" si="0"/>
        <v>0</v>
      </c>
      <c r="K13" s="3">
        <v>0</v>
      </c>
    </row>
    <row r="14" spans="1:16" ht="15" customHeight="1" x14ac:dyDescent="0.25">
      <c r="A14" s="1" t="s">
        <v>10</v>
      </c>
      <c r="B14" s="1" t="s">
        <v>27</v>
      </c>
      <c r="C14" s="1" t="s">
        <v>28</v>
      </c>
      <c r="D14" s="2">
        <v>2232</v>
      </c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3">
        <f t="shared" si="0"/>
        <v>0</v>
      </c>
      <c r="K14" s="3">
        <v>0</v>
      </c>
    </row>
    <row r="15" spans="1:16" ht="15" customHeight="1" x14ac:dyDescent="0.25">
      <c r="A15" s="1" t="s">
        <v>10</v>
      </c>
      <c r="B15" s="1" t="s">
        <v>29</v>
      </c>
      <c r="C15" s="1" t="s">
        <v>30</v>
      </c>
      <c r="D15" s="2">
        <v>132654</v>
      </c>
      <c r="E15" s="2">
        <v>132654</v>
      </c>
      <c r="F15" s="2">
        <v>66366</v>
      </c>
      <c r="G15" s="2">
        <v>66288</v>
      </c>
      <c r="H15" s="2">
        <v>50.029399791939937</v>
      </c>
      <c r="I15" s="2">
        <v>0</v>
      </c>
      <c r="J15" s="3">
        <f t="shared" si="0"/>
        <v>132654</v>
      </c>
      <c r="K15" s="3">
        <f t="shared" si="1"/>
        <v>50.02939979193993</v>
      </c>
    </row>
    <row r="16" spans="1:16" ht="15" customHeight="1" x14ac:dyDescent="0.25">
      <c r="A16" s="1" t="s">
        <v>10</v>
      </c>
      <c r="B16" s="1" t="s">
        <v>31</v>
      </c>
      <c r="C16" s="1" t="s">
        <v>32</v>
      </c>
      <c r="D16" s="2">
        <v>49993</v>
      </c>
      <c r="E16" s="2">
        <v>45953</v>
      </c>
      <c r="F16" s="2">
        <v>0</v>
      </c>
      <c r="G16" s="2">
        <v>45953</v>
      </c>
      <c r="H16" s="2">
        <v>0</v>
      </c>
      <c r="I16" s="2">
        <v>0</v>
      </c>
      <c r="J16" s="3">
        <f t="shared" si="0"/>
        <v>45953</v>
      </c>
      <c r="K16" s="3">
        <f t="shared" si="1"/>
        <v>0</v>
      </c>
    </row>
    <row r="17" spans="1:11" ht="15" customHeight="1" x14ac:dyDescent="0.25">
      <c r="A17" s="1" t="s">
        <v>10</v>
      </c>
      <c r="B17" s="1" t="s">
        <v>33</v>
      </c>
      <c r="C17" s="1" t="s">
        <v>34</v>
      </c>
      <c r="D17" s="2">
        <v>46000</v>
      </c>
      <c r="E17" s="2">
        <v>47500</v>
      </c>
      <c r="F17" s="2">
        <v>23864</v>
      </c>
      <c r="G17" s="2">
        <v>23636</v>
      </c>
      <c r="H17" s="2">
        <v>50.24</v>
      </c>
      <c r="I17" s="2">
        <v>0</v>
      </c>
      <c r="J17" s="3">
        <f t="shared" si="0"/>
        <v>47500</v>
      </c>
      <c r="K17" s="3">
        <f t="shared" si="1"/>
        <v>50.239999999999995</v>
      </c>
    </row>
    <row r="18" spans="1:11" ht="15" customHeight="1" x14ac:dyDescent="0.25">
      <c r="A18" s="41" t="s">
        <v>44</v>
      </c>
      <c r="B18" s="41"/>
      <c r="C18" s="41"/>
      <c r="D18" s="7">
        <v>3556500</v>
      </c>
      <c r="E18" s="7">
        <v>3556500</v>
      </c>
      <c r="F18" s="7">
        <v>1786530.29</v>
      </c>
      <c r="G18" s="7">
        <v>1769969.71</v>
      </c>
      <c r="H18" s="7">
        <v>50.23</v>
      </c>
      <c r="I18" s="8">
        <v>0</v>
      </c>
      <c r="J18" s="9">
        <f t="shared" si="0"/>
        <v>3556500</v>
      </c>
      <c r="K18" s="9">
        <f t="shared" si="1"/>
        <v>50.232821313088714</v>
      </c>
    </row>
    <row r="19" spans="1:11" ht="15" customHeight="1" x14ac:dyDescent="0.25">
      <c r="A19" s="1" t="s">
        <v>10</v>
      </c>
      <c r="B19" s="1" t="s">
        <v>45</v>
      </c>
      <c r="C19" s="1" t="s">
        <v>46</v>
      </c>
      <c r="D19" s="2">
        <v>3556500</v>
      </c>
      <c r="E19" s="2">
        <v>3556500</v>
      </c>
      <c r="F19" s="2">
        <v>1778250</v>
      </c>
      <c r="G19" s="2">
        <v>1778250</v>
      </c>
      <c r="H19" s="2">
        <v>50</v>
      </c>
      <c r="I19" s="2">
        <v>0</v>
      </c>
      <c r="J19" s="3">
        <f t="shared" si="0"/>
        <v>3556500</v>
      </c>
      <c r="K19" s="3">
        <f t="shared" si="1"/>
        <v>50</v>
      </c>
    </row>
    <row r="20" spans="1:11" ht="15" customHeight="1" x14ac:dyDescent="0.25">
      <c r="A20" s="41" t="s">
        <v>57</v>
      </c>
      <c r="B20" s="41"/>
      <c r="C20" s="41"/>
      <c r="D20" s="7">
        <v>3556500</v>
      </c>
      <c r="E20" s="7">
        <v>3556500</v>
      </c>
      <c r="F20" s="7">
        <v>1778250</v>
      </c>
      <c r="G20" s="7">
        <v>1778250</v>
      </c>
      <c r="H20" s="7">
        <v>50</v>
      </c>
      <c r="I20" s="8">
        <v>0</v>
      </c>
      <c r="J20" s="9">
        <f t="shared" si="0"/>
        <v>3556500</v>
      </c>
      <c r="K20" s="9">
        <f t="shared" si="1"/>
        <v>50</v>
      </c>
    </row>
    <row r="21" spans="1:11" ht="15" customHeight="1" x14ac:dyDescent="0.25">
      <c r="A21" s="1" t="s">
        <v>35</v>
      </c>
      <c r="B21" s="1" t="s">
        <v>15</v>
      </c>
      <c r="C21" s="1" t="s">
        <v>16</v>
      </c>
      <c r="D21" s="2">
        <v>0</v>
      </c>
      <c r="E21" s="2">
        <v>14907.6</v>
      </c>
      <c r="F21" s="2">
        <v>14907.6</v>
      </c>
      <c r="G21" s="2">
        <v>0</v>
      </c>
      <c r="H21" s="2">
        <v>100</v>
      </c>
      <c r="I21" s="2">
        <v>0</v>
      </c>
      <c r="J21" s="3">
        <f t="shared" si="0"/>
        <v>14907.6</v>
      </c>
      <c r="K21" s="3">
        <f t="shared" si="1"/>
        <v>100</v>
      </c>
    </row>
    <row r="22" spans="1:11" ht="15" customHeight="1" x14ac:dyDescent="0.25">
      <c r="A22" s="1" t="s">
        <v>35</v>
      </c>
      <c r="B22" s="1" t="s">
        <v>31</v>
      </c>
      <c r="C22" s="1" t="s">
        <v>32</v>
      </c>
      <c r="D22" s="2">
        <v>0</v>
      </c>
      <c r="E22" s="2">
        <v>79424.399999999994</v>
      </c>
      <c r="F22" s="2">
        <v>79424.399999999994</v>
      </c>
      <c r="G22" s="2">
        <v>0</v>
      </c>
      <c r="H22" s="2">
        <v>100</v>
      </c>
      <c r="I22" s="2">
        <v>0</v>
      </c>
      <c r="J22" s="3">
        <f t="shared" si="0"/>
        <v>79424.399999999994</v>
      </c>
      <c r="K22" s="3">
        <f t="shared" si="1"/>
        <v>100</v>
      </c>
    </row>
    <row r="23" spans="1:11" ht="15" customHeight="1" x14ac:dyDescent="0.25">
      <c r="A23" s="41" t="s">
        <v>44</v>
      </c>
      <c r="B23" s="41"/>
      <c r="C23" s="41"/>
      <c r="D23" s="7">
        <v>0</v>
      </c>
      <c r="E23" s="7">
        <v>94332</v>
      </c>
      <c r="F23" s="7">
        <v>94332</v>
      </c>
      <c r="G23" s="7">
        <v>0</v>
      </c>
      <c r="H23" s="7">
        <v>100</v>
      </c>
      <c r="I23" s="8">
        <f>SUM(I21:I22)</f>
        <v>0</v>
      </c>
      <c r="J23" s="9">
        <f t="shared" si="0"/>
        <v>94332</v>
      </c>
      <c r="K23" s="9">
        <f t="shared" si="1"/>
        <v>100</v>
      </c>
    </row>
    <row r="24" spans="1:11" ht="15" customHeight="1" x14ac:dyDescent="0.25">
      <c r="A24" s="1" t="s">
        <v>35</v>
      </c>
      <c r="B24" s="1" t="s">
        <v>47</v>
      </c>
      <c r="C24" s="1" t="s">
        <v>48</v>
      </c>
      <c r="D24" s="2">
        <v>0</v>
      </c>
      <c r="E24" s="2">
        <v>94332</v>
      </c>
      <c r="F24" s="2">
        <v>94332</v>
      </c>
      <c r="G24" s="2">
        <v>0</v>
      </c>
      <c r="H24" s="2">
        <v>100</v>
      </c>
      <c r="I24" s="2">
        <v>0</v>
      </c>
      <c r="J24" s="3">
        <f t="shared" si="0"/>
        <v>94332</v>
      </c>
      <c r="K24" s="3">
        <f t="shared" si="1"/>
        <v>100</v>
      </c>
    </row>
    <row r="25" spans="1:11" ht="15" customHeight="1" x14ac:dyDescent="0.25">
      <c r="A25" s="41" t="s">
        <v>57</v>
      </c>
      <c r="B25" s="41"/>
      <c r="C25" s="41"/>
      <c r="D25" s="7">
        <v>0</v>
      </c>
      <c r="E25" s="7">
        <v>94332</v>
      </c>
      <c r="F25" s="7">
        <v>94332</v>
      </c>
      <c r="G25" s="7">
        <v>0</v>
      </c>
      <c r="H25" s="7">
        <v>100</v>
      </c>
      <c r="I25" s="8">
        <v>0</v>
      </c>
      <c r="J25" s="9">
        <f t="shared" si="0"/>
        <v>94332</v>
      </c>
      <c r="K25" s="9">
        <f t="shared" si="1"/>
        <v>100</v>
      </c>
    </row>
    <row r="26" spans="1:11" ht="15" customHeight="1" x14ac:dyDescent="0.25">
      <c r="A26" s="1" t="s">
        <v>36</v>
      </c>
      <c r="B26" s="1" t="s">
        <v>11</v>
      </c>
      <c r="C26" s="4" t="s">
        <v>58</v>
      </c>
      <c r="D26" s="2">
        <v>1550000</v>
      </c>
      <c r="E26" s="2">
        <v>1550000</v>
      </c>
      <c r="F26" s="2">
        <v>997543.02</v>
      </c>
      <c r="G26" s="2">
        <v>552456.98</v>
      </c>
      <c r="H26" s="2">
        <v>64.357614193548386</v>
      </c>
      <c r="I26" s="2">
        <v>0</v>
      </c>
      <c r="J26" s="3">
        <f t="shared" si="0"/>
        <v>1550000</v>
      </c>
      <c r="K26" s="3">
        <f t="shared" si="1"/>
        <v>64.357614193548386</v>
      </c>
    </row>
    <row r="27" spans="1:11" ht="15" customHeight="1" x14ac:dyDescent="0.25">
      <c r="A27" s="1" t="s">
        <v>36</v>
      </c>
      <c r="B27" s="1" t="s">
        <v>11</v>
      </c>
      <c r="C27" s="1" t="s">
        <v>12</v>
      </c>
      <c r="D27" s="2">
        <v>35500</v>
      </c>
      <c r="E27" s="2">
        <v>35500</v>
      </c>
      <c r="F27" s="2">
        <v>9579.2900000000009</v>
      </c>
      <c r="G27" s="2">
        <v>25920.71</v>
      </c>
      <c r="H27" s="2">
        <f>F27/E27*100</f>
        <v>26.983915492957749</v>
      </c>
      <c r="I27" s="2">
        <v>0</v>
      </c>
      <c r="J27" s="3">
        <f t="shared" si="0"/>
        <v>35500</v>
      </c>
      <c r="K27" s="3">
        <f t="shared" si="1"/>
        <v>26.983915492957749</v>
      </c>
    </row>
    <row r="28" spans="1:11" ht="15" customHeight="1" x14ac:dyDescent="0.25">
      <c r="A28" s="1" t="s">
        <v>36</v>
      </c>
      <c r="B28" s="1" t="s">
        <v>17</v>
      </c>
      <c r="C28" s="1" t="s">
        <v>18</v>
      </c>
      <c r="D28" s="2">
        <v>10000</v>
      </c>
      <c r="E28" s="2">
        <v>21960.46</v>
      </c>
      <c r="F28" s="2">
        <v>21960.46</v>
      </c>
      <c r="G28" s="2">
        <v>0</v>
      </c>
      <c r="H28" s="2">
        <v>100</v>
      </c>
      <c r="I28" s="2">
        <v>4000</v>
      </c>
      <c r="J28" s="3">
        <f t="shared" si="0"/>
        <v>25960.46</v>
      </c>
      <c r="K28" s="3">
        <f t="shared" si="1"/>
        <v>84.591952530887355</v>
      </c>
    </row>
    <row r="29" spans="1:11" ht="15" customHeight="1" x14ac:dyDescent="0.25">
      <c r="A29" s="1" t="s">
        <v>36</v>
      </c>
      <c r="B29" s="1" t="s">
        <v>19</v>
      </c>
      <c r="C29" s="1" t="s">
        <v>20</v>
      </c>
      <c r="D29" s="2">
        <v>2000</v>
      </c>
      <c r="E29" s="2">
        <v>2000</v>
      </c>
      <c r="F29" s="2">
        <v>0</v>
      </c>
      <c r="G29" s="2">
        <v>2000</v>
      </c>
      <c r="H29" s="2">
        <v>0</v>
      </c>
      <c r="I29" s="2">
        <v>0</v>
      </c>
      <c r="J29" s="3">
        <f t="shared" si="0"/>
        <v>2000</v>
      </c>
      <c r="K29" s="3">
        <f t="shared" si="1"/>
        <v>0</v>
      </c>
    </row>
    <row r="30" spans="1:11" ht="15" customHeight="1" x14ac:dyDescent="0.25">
      <c r="A30" s="1" t="s">
        <v>36</v>
      </c>
      <c r="B30" s="1" t="s">
        <v>21</v>
      </c>
      <c r="C30" s="1" t="s">
        <v>22</v>
      </c>
      <c r="D30" s="2">
        <v>25000</v>
      </c>
      <c r="E30" s="2">
        <v>13039.54</v>
      </c>
      <c r="F30" s="2">
        <v>5729</v>
      </c>
      <c r="G30" s="2">
        <v>7310.54</v>
      </c>
      <c r="H30" s="2">
        <v>43.935598955177866</v>
      </c>
      <c r="I30" s="2">
        <v>0</v>
      </c>
      <c r="J30" s="3">
        <f t="shared" si="0"/>
        <v>13039.54</v>
      </c>
      <c r="K30" s="3">
        <f t="shared" si="1"/>
        <v>43.935598955177859</v>
      </c>
    </row>
    <row r="31" spans="1:11" ht="15" customHeight="1" x14ac:dyDescent="0.25">
      <c r="A31" s="1" t="s">
        <v>36</v>
      </c>
      <c r="B31" s="1" t="s">
        <v>31</v>
      </c>
      <c r="C31" s="1" t="s">
        <v>32</v>
      </c>
      <c r="D31" s="2">
        <v>22000</v>
      </c>
      <c r="E31" s="2">
        <v>22000</v>
      </c>
      <c r="F31" s="2">
        <v>7344.24</v>
      </c>
      <c r="G31" s="2">
        <v>14655.76</v>
      </c>
      <c r="H31" s="2">
        <v>33.382909090909088</v>
      </c>
      <c r="I31" s="2">
        <v>0</v>
      </c>
      <c r="J31" s="3">
        <f t="shared" si="0"/>
        <v>22000</v>
      </c>
      <c r="K31" s="3">
        <f t="shared" si="1"/>
        <v>33.382909090909088</v>
      </c>
    </row>
    <row r="32" spans="1:11" ht="15" customHeight="1" x14ac:dyDescent="0.25">
      <c r="A32" s="41" t="s">
        <v>44</v>
      </c>
      <c r="B32" s="41"/>
      <c r="C32" s="41"/>
      <c r="D32" s="7">
        <v>1644500</v>
      </c>
      <c r="E32" s="7">
        <v>1644500</v>
      </c>
      <c r="F32" s="7">
        <v>1042156.01</v>
      </c>
      <c r="G32" s="7">
        <v>602343.99</v>
      </c>
      <c r="H32" s="7">
        <v>63.37</v>
      </c>
      <c r="I32" s="8">
        <v>4000</v>
      </c>
      <c r="J32" s="9">
        <f t="shared" si="0"/>
        <v>1648500</v>
      </c>
      <c r="K32" s="9">
        <f t="shared" si="1"/>
        <v>63.218441613588105</v>
      </c>
    </row>
    <row r="33" spans="1:11" ht="15" customHeight="1" x14ac:dyDescent="0.25">
      <c r="A33" s="1" t="s">
        <v>36</v>
      </c>
      <c r="B33" s="1" t="s">
        <v>49</v>
      </c>
      <c r="C33" s="4" t="s">
        <v>59</v>
      </c>
      <c r="D33" s="2">
        <v>1550000</v>
      </c>
      <c r="E33" s="2">
        <v>1550000</v>
      </c>
      <c r="F33" s="2">
        <v>1016294</v>
      </c>
      <c r="G33" s="2">
        <v>533706</v>
      </c>
      <c r="H33" s="2">
        <v>65.567354838709676</v>
      </c>
      <c r="I33" s="2">
        <v>0</v>
      </c>
      <c r="J33" s="3">
        <f t="shared" si="0"/>
        <v>1550000</v>
      </c>
      <c r="K33" s="3">
        <f t="shared" si="1"/>
        <v>65.567354838709676</v>
      </c>
    </row>
    <row r="34" spans="1:11" ht="15" customHeight="1" x14ac:dyDescent="0.25">
      <c r="A34" s="1" t="s">
        <v>36</v>
      </c>
      <c r="B34" s="1" t="s">
        <v>49</v>
      </c>
      <c r="C34" s="1" t="s">
        <v>50</v>
      </c>
      <c r="D34" s="2">
        <v>78000</v>
      </c>
      <c r="E34" s="2">
        <v>78000</v>
      </c>
      <c r="F34" s="2">
        <v>47716</v>
      </c>
      <c r="G34" s="2">
        <v>30284</v>
      </c>
      <c r="H34" s="2">
        <f>F34/E34*100</f>
        <v>61.174358974358981</v>
      </c>
      <c r="I34" s="2">
        <v>0</v>
      </c>
      <c r="J34" s="3">
        <f t="shared" si="0"/>
        <v>78000</v>
      </c>
      <c r="K34" s="3">
        <f t="shared" si="1"/>
        <v>61.174358974358981</v>
      </c>
    </row>
    <row r="35" spans="1:11" ht="15" customHeight="1" x14ac:dyDescent="0.25">
      <c r="A35" s="1" t="s">
        <v>36</v>
      </c>
      <c r="B35" s="1" t="s">
        <v>51</v>
      </c>
      <c r="C35" s="1" t="s">
        <v>52</v>
      </c>
      <c r="D35" s="2">
        <v>10000</v>
      </c>
      <c r="E35" s="2">
        <v>10000</v>
      </c>
      <c r="F35" s="2">
        <v>9060</v>
      </c>
      <c r="G35" s="2">
        <v>940</v>
      </c>
      <c r="H35" s="2">
        <v>90.6</v>
      </c>
      <c r="I35" s="2">
        <v>4000</v>
      </c>
      <c r="J35" s="3">
        <f t="shared" si="0"/>
        <v>14000</v>
      </c>
      <c r="K35" s="3">
        <f t="shared" si="1"/>
        <v>64.714285714285708</v>
      </c>
    </row>
    <row r="36" spans="1:11" ht="15" customHeight="1" x14ac:dyDescent="0.25">
      <c r="A36" s="1" t="s">
        <v>36</v>
      </c>
      <c r="B36" s="1" t="s">
        <v>47</v>
      </c>
      <c r="C36" s="1" t="s">
        <v>48</v>
      </c>
      <c r="D36" s="2">
        <v>6000</v>
      </c>
      <c r="E36" s="2">
        <v>6000</v>
      </c>
      <c r="F36" s="2">
        <v>4247</v>
      </c>
      <c r="G36" s="2">
        <v>1753</v>
      </c>
      <c r="H36" s="2">
        <v>70.783333333333331</v>
      </c>
      <c r="I36" s="2">
        <v>0</v>
      </c>
      <c r="J36" s="3">
        <f t="shared" si="0"/>
        <v>6000</v>
      </c>
      <c r="K36" s="3">
        <f t="shared" si="1"/>
        <v>70.783333333333331</v>
      </c>
    </row>
    <row r="37" spans="1:11" ht="15" customHeight="1" x14ac:dyDescent="0.25">
      <c r="A37" s="1" t="s">
        <v>36</v>
      </c>
      <c r="B37" s="1" t="s">
        <v>53</v>
      </c>
      <c r="C37" s="1" t="s">
        <v>54</v>
      </c>
      <c r="D37" s="2">
        <v>500</v>
      </c>
      <c r="E37" s="2">
        <v>500</v>
      </c>
      <c r="F37" s="2">
        <v>301.07</v>
      </c>
      <c r="G37" s="2">
        <v>198.93</v>
      </c>
      <c r="H37" s="2">
        <v>60.213999999999999</v>
      </c>
      <c r="I37" s="2">
        <v>0</v>
      </c>
      <c r="J37" s="3">
        <f t="shared" si="0"/>
        <v>500</v>
      </c>
      <c r="K37" s="3">
        <f t="shared" si="1"/>
        <v>60.213999999999999</v>
      </c>
    </row>
    <row r="38" spans="1:11" ht="15" customHeight="1" x14ac:dyDescent="0.25">
      <c r="A38" s="41" t="s">
        <v>57</v>
      </c>
      <c r="B38" s="41"/>
      <c r="C38" s="41"/>
      <c r="D38" s="7">
        <v>1644500</v>
      </c>
      <c r="E38" s="7">
        <v>1644500</v>
      </c>
      <c r="F38" s="7">
        <v>1077618.07</v>
      </c>
      <c r="G38" s="7">
        <v>566881.93000000005</v>
      </c>
      <c r="H38" s="7">
        <v>65.53</v>
      </c>
      <c r="I38" s="8">
        <v>4000</v>
      </c>
      <c r="J38" s="9">
        <f t="shared" si="0"/>
        <v>1648500</v>
      </c>
      <c r="K38" s="9">
        <f t="shared" si="1"/>
        <v>65.369612981498335</v>
      </c>
    </row>
    <row r="39" spans="1:11" ht="15" customHeight="1" x14ac:dyDescent="0.25">
      <c r="A39" s="1" t="s">
        <v>90</v>
      </c>
      <c r="B39" s="1" t="s">
        <v>11</v>
      </c>
      <c r="C39" s="30" t="s">
        <v>12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2">
        <v>259527.53</v>
      </c>
      <c r="J39" s="3">
        <f t="shared" ref="J39:J41" si="2">E39+I39</f>
        <v>259527.53</v>
      </c>
      <c r="K39" s="3">
        <f t="shared" ref="K39:K41" si="3">F39/J39*100</f>
        <v>0</v>
      </c>
    </row>
    <row r="40" spans="1:11" ht="15" customHeight="1" x14ac:dyDescent="0.25">
      <c r="A40" s="41" t="s">
        <v>44</v>
      </c>
      <c r="B40" s="41"/>
      <c r="C40" s="41"/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36">
        <v>259527.53</v>
      </c>
      <c r="J40" s="37">
        <f t="shared" si="2"/>
        <v>259527.53</v>
      </c>
      <c r="K40" s="37">
        <f t="shared" si="3"/>
        <v>0</v>
      </c>
    </row>
    <row r="41" spans="1:11" ht="15" customHeight="1" x14ac:dyDescent="0.25">
      <c r="A41" s="1" t="s">
        <v>90</v>
      </c>
      <c r="B41" s="1">
        <v>672</v>
      </c>
      <c r="C41" s="1" t="s">
        <v>46</v>
      </c>
      <c r="D41" s="5">
        <v>0</v>
      </c>
      <c r="E41" s="5">
        <v>0</v>
      </c>
      <c r="F41" s="5">
        <v>0</v>
      </c>
      <c r="G41" s="5">
        <v>0</v>
      </c>
      <c r="H41" s="5">
        <v>0</v>
      </c>
      <c r="I41" s="2">
        <v>259527.53</v>
      </c>
      <c r="J41" s="3">
        <f t="shared" si="2"/>
        <v>259527.53</v>
      </c>
      <c r="K41" s="3">
        <f t="shared" si="3"/>
        <v>0</v>
      </c>
    </row>
    <row r="42" spans="1:11" ht="15" customHeight="1" x14ac:dyDescent="0.25">
      <c r="A42" s="41" t="s">
        <v>57</v>
      </c>
      <c r="B42" s="41"/>
      <c r="C42" s="41"/>
      <c r="D42" s="7">
        <v>0</v>
      </c>
      <c r="E42" s="7">
        <v>0</v>
      </c>
      <c r="F42" s="7">
        <v>0</v>
      </c>
      <c r="G42" s="7">
        <v>0</v>
      </c>
      <c r="H42" s="7">
        <v>0</v>
      </c>
      <c r="I42" s="36">
        <v>259527.53</v>
      </c>
      <c r="J42" s="37">
        <f t="shared" ref="J42" si="4">E42+I42</f>
        <v>259527.53</v>
      </c>
      <c r="K42" s="37">
        <v>0</v>
      </c>
    </row>
    <row r="43" spans="1:11" ht="15" customHeight="1" x14ac:dyDescent="0.25">
      <c r="A43" s="1" t="s">
        <v>37</v>
      </c>
      <c r="B43" s="1" t="s">
        <v>11</v>
      </c>
      <c r="C43" s="1" t="s">
        <v>12</v>
      </c>
      <c r="D43" s="2">
        <v>0</v>
      </c>
      <c r="E43" s="2">
        <v>63223.93</v>
      </c>
      <c r="F43" s="2">
        <v>52221.93</v>
      </c>
      <c r="G43" s="2">
        <v>11002</v>
      </c>
      <c r="H43" s="2">
        <v>82.598361095237195</v>
      </c>
      <c r="I43" s="2">
        <v>0</v>
      </c>
      <c r="J43" s="3">
        <f t="shared" si="0"/>
        <v>63223.93</v>
      </c>
      <c r="K43" s="3">
        <f t="shared" si="1"/>
        <v>82.598361095237195</v>
      </c>
    </row>
    <row r="44" spans="1:11" ht="15" customHeight="1" x14ac:dyDescent="0.25">
      <c r="A44" s="1" t="s">
        <v>37</v>
      </c>
      <c r="B44" s="1" t="s">
        <v>17</v>
      </c>
      <c r="C44" s="1" t="s">
        <v>18</v>
      </c>
      <c r="D44" s="2">
        <v>0</v>
      </c>
      <c r="E44" s="2">
        <v>7952</v>
      </c>
      <c r="F44" s="2">
        <v>7952</v>
      </c>
      <c r="G44" s="2">
        <v>0</v>
      </c>
      <c r="H44" s="2">
        <v>100</v>
      </c>
      <c r="I44" s="2">
        <v>20000</v>
      </c>
      <c r="J44" s="3">
        <f t="shared" si="0"/>
        <v>27952</v>
      </c>
      <c r="K44" s="3">
        <f t="shared" si="1"/>
        <v>28.448769318832284</v>
      </c>
    </row>
    <row r="45" spans="1:11" ht="15" customHeight="1" x14ac:dyDescent="0.25">
      <c r="A45" s="1" t="s">
        <v>37</v>
      </c>
      <c r="B45" s="1" t="s">
        <v>21</v>
      </c>
      <c r="C45" s="1" t="s">
        <v>22</v>
      </c>
      <c r="D45" s="2">
        <v>0</v>
      </c>
      <c r="E45" s="2">
        <v>970227</v>
      </c>
      <c r="F45" s="2">
        <v>92467</v>
      </c>
      <c r="G45" s="2">
        <v>877760</v>
      </c>
      <c r="H45" s="2">
        <v>9.5304500905458216</v>
      </c>
      <c r="I45" s="2">
        <v>34869</v>
      </c>
      <c r="J45" s="3">
        <f t="shared" si="0"/>
        <v>1005096</v>
      </c>
      <c r="K45" s="3">
        <f t="shared" si="1"/>
        <v>9.1998177288537608</v>
      </c>
    </row>
    <row r="46" spans="1:11" ht="15" customHeight="1" x14ac:dyDescent="0.25">
      <c r="A46" s="1" t="s">
        <v>37</v>
      </c>
      <c r="B46" s="1" t="s">
        <v>23</v>
      </c>
      <c r="C46" s="1" t="s">
        <v>24</v>
      </c>
      <c r="D46" s="2">
        <v>0</v>
      </c>
      <c r="E46" s="2">
        <v>871428</v>
      </c>
      <c r="F46" s="2">
        <v>46400</v>
      </c>
      <c r="G46" s="2">
        <v>825028</v>
      </c>
      <c r="H46" s="2">
        <v>5.3245936554712499</v>
      </c>
      <c r="I46" s="2">
        <v>0</v>
      </c>
      <c r="J46" s="3">
        <f t="shared" si="0"/>
        <v>871428</v>
      </c>
      <c r="K46" s="3">
        <f t="shared" si="1"/>
        <v>5.324593655471249</v>
      </c>
    </row>
    <row r="47" spans="1:11" ht="15" customHeight="1" x14ac:dyDescent="0.25">
      <c r="A47" s="1" t="s">
        <v>37</v>
      </c>
      <c r="B47" s="1" t="s">
        <v>25</v>
      </c>
      <c r="C47" s="1" t="s">
        <v>26</v>
      </c>
      <c r="D47" s="2">
        <v>0</v>
      </c>
      <c r="E47" s="2">
        <v>202294</v>
      </c>
      <c r="F47" s="2">
        <v>0</v>
      </c>
      <c r="G47" s="2">
        <v>202294</v>
      </c>
      <c r="H47" s="2">
        <v>0</v>
      </c>
      <c r="I47" s="2">
        <v>0</v>
      </c>
      <c r="J47" s="3">
        <f t="shared" si="0"/>
        <v>202294</v>
      </c>
      <c r="K47" s="3">
        <f t="shared" si="1"/>
        <v>0</v>
      </c>
    </row>
    <row r="48" spans="1:11" ht="15" customHeight="1" x14ac:dyDescent="0.25">
      <c r="A48" s="1" t="s">
        <v>37</v>
      </c>
      <c r="B48" s="1" t="s">
        <v>38</v>
      </c>
      <c r="C48" s="1" t="s">
        <v>39</v>
      </c>
      <c r="D48" s="2">
        <v>0</v>
      </c>
      <c r="E48" s="2">
        <v>2514</v>
      </c>
      <c r="F48" s="2">
        <v>0</v>
      </c>
      <c r="G48" s="2">
        <v>2514</v>
      </c>
      <c r="H48" s="2">
        <v>0</v>
      </c>
      <c r="I48" s="2">
        <v>0</v>
      </c>
      <c r="J48" s="3">
        <f t="shared" si="0"/>
        <v>2514</v>
      </c>
      <c r="K48" s="3">
        <f t="shared" si="1"/>
        <v>0</v>
      </c>
    </row>
    <row r="49" spans="1:11" ht="15" customHeight="1" x14ac:dyDescent="0.25">
      <c r="A49" s="1" t="s">
        <v>37</v>
      </c>
      <c r="B49" s="1" t="s">
        <v>27</v>
      </c>
      <c r="C49" s="1" t="s">
        <v>28</v>
      </c>
      <c r="D49" s="2">
        <v>0</v>
      </c>
      <c r="E49" s="2">
        <v>11970</v>
      </c>
      <c r="F49" s="2">
        <v>0</v>
      </c>
      <c r="G49" s="2">
        <v>11970</v>
      </c>
      <c r="H49" s="2">
        <v>0</v>
      </c>
      <c r="I49" s="2">
        <v>0</v>
      </c>
      <c r="J49" s="3">
        <f t="shared" si="0"/>
        <v>11970</v>
      </c>
      <c r="K49" s="3">
        <f t="shared" si="1"/>
        <v>0</v>
      </c>
    </row>
    <row r="50" spans="1:11" ht="15" customHeight="1" x14ac:dyDescent="0.25">
      <c r="A50" s="1" t="s">
        <v>37</v>
      </c>
      <c r="B50" s="1" t="s">
        <v>31</v>
      </c>
      <c r="C50" s="1" t="s">
        <v>32</v>
      </c>
      <c r="D50" s="2">
        <v>0</v>
      </c>
      <c r="E50" s="2">
        <v>54464.99</v>
      </c>
      <c r="F50" s="2">
        <v>54464.99</v>
      </c>
      <c r="G50" s="2">
        <v>0</v>
      </c>
      <c r="H50" s="2">
        <v>100</v>
      </c>
      <c r="I50" s="2">
        <v>0</v>
      </c>
      <c r="J50" s="3">
        <f t="shared" si="0"/>
        <v>54464.99</v>
      </c>
      <c r="K50" s="3">
        <f t="shared" si="1"/>
        <v>100</v>
      </c>
    </row>
    <row r="51" spans="1:11" ht="15" customHeight="1" x14ac:dyDescent="0.25">
      <c r="A51" s="41" t="s">
        <v>44</v>
      </c>
      <c r="B51" s="41"/>
      <c r="C51" s="41"/>
      <c r="D51" s="7">
        <v>0</v>
      </c>
      <c r="E51" s="7">
        <v>2184073.92</v>
      </c>
      <c r="F51" s="7">
        <v>253505.92000000001</v>
      </c>
      <c r="G51" s="7">
        <v>1930568</v>
      </c>
      <c r="H51" s="7">
        <v>11.61</v>
      </c>
      <c r="I51" s="9">
        <f>SUM(I43:I50)</f>
        <v>54869</v>
      </c>
      <c r="J51" s="9">
        <f t="shared" si="0"/>
        <v>2238942.92</v>
      </c>
      <c r="K51" s="9">
        <f t="shared" si="1"/>
        <v>11.322571814381048</v>
      </c>
    </row>
    <row r="52" spans="1:11" ht="15" customHeight="1" x14ac:dyDescent="0.25">
      <c r="A52" s="1" t="s">
        <v>37</v>
      </c>
      <c r="B52" s="1" t="s">
        <v>45</v>
      </c>
      <c r="C52" s="1" t="s">
        <v>46</v>
      </c>
      <c r="D52" s="2">
        <v>0</v>
      </c>
      <c r="E52" s="2">
        <v>2184073.92</v>
      </c>
      <c r="F52" s="2">
        <v>153086.92000000001</v>
      </c>
      <c r="G52" s="2">
        <v>2030987</v>
      </c>
      <c r="H52" s="2">
        <v>7.0092371232563409</v>
      </c>
      <c r="I52" s="2">
        <v>54869</v>
      </c>
      <c r="J52" s="3">
        <f t="shared" si="0"/>
        <v>2238942.92</v>
      </c>
      <c r="K52" s="3">
        <f t="shared" si="1"/>
        <v>6.8374641726015959</v>
      </c>
    </row>
    <row r="53" spans="1:11" ht="15" customHeight="1" x14ac:dyDescent="0.25">
      <c r="A53" s="41" t="s">
        <v>57</v>
      </c>
      <c r="B53" s="41"/>
      <c r="C53" s="41"/>
      <c r="D53" s="7">
        <v>0</v>
      </c>
      <c r="E53" s="7">
        <v>2184073.92</v>
      </c>
      <c r="F53" s="7">
        <v>153086.92000000001</v>
      </c>
      <c r="G53" s="7">
        <v>2030987</v>
      </c>
      <c r="H53" s="7">
        <v>7.01</v>
      </c>
      <c r="I53" s="8">
        <v>54869</v>
      </c>
      <c r="J53" s="9">
        <f t="shared" si="0"/>
        <v>2238942.92</v>
      </c>
      <c r="K53" s="9">
        <f t="shared" si="1"/>
        <v>6.8374641726015959</v>
      </c>
    </row>
    <row r="54" spans="1:11" ht="15" customHeight="1" x14ac:dyDescent="0.25">
      <c r="A54" s="1" t="s">
        <v>40</v>
      </c>
      <c r="B54" s="1" t="s">
        <v>23</v>
      </c>
      <c r="C54" s="1" t="s">
        <v>24</v>
      </c>
      <c r="D54" s="2">
        <v>0</v>
      </c>
      <c r="E54" s="2">
        <v>62880</v>
      </c>
      <c r="F54" s="2">
        <v>62880</v>
      </c>
      <c r="G54" s="2">
        <v>0</v>
      </c>
      <c r="H54" s="2">
        <v>100</v>
      </c>
      <c r="I54" s="2">
        <v>0</v>
      </c>
      <c r="J54" s="3">
        <f t="shared" si="0"/>
        <v>62880</v>
      </c>
      <c r="K54" s="3">
        <f t="shared" si="1"/>
        <v>100</v>
      </c>
    </row>
    <row r="55" spans="1:11" ht="15" customHeight="1" x14ac:dyDescent="0.25">
      <c r="A55" s="41" t="s">
        <v>44</v>
      </c>
      <c r="B55" s="41"/>
      <c r="C55" s="41"/>
      <c r="D55" s="7">
        <v>0</v>
      </c>
      <c r="E55" s="7">
        <v>62880</v>
      </c>
      <c r="F55" s="7">
        <v>62880</v>
      </c>
      <c r="G55" s="7">
        <v>0</v>
      </c>
      <c r="H55" s="7">
        <v>100</v>
      </c>
      <c r="I55" s="8">
        <v>0</v>
      </c>
      <c r="J55" s="9">
        <f t="shared" si="0"/>
        <v>62880</v>
      </c>
      <c r="K55" s="9">
        <f t="shared" si="1"/>
        <v>100</v>
      </c>
    </row>
    <row r="56" spans="1:11" ht="15" customHeight="1" x14ac:dyDescent="0.25">
      <c r="A56" s="1" t="s">
        <v>40</v>
      </c>
      <c r="B56" s="1" t="s">
        <v>45</v>
      </c>
      <c r="C56" s="1" t="s">
        <v>46</v>
      </c>
      <c r="D56" s="2">
        <v>0</v>
      </c>
      <c r="E56" s="2">
        <v>62880</v>
      </c>
      <c r="F56" s="2">
        <v>62880</v>
      </c>
      <c r="G56" s="2">
        <v>0</v>
      </c>
      <c r="H56" s="2">
        <v>100</v>
      </c>
      <c r="I56" s="2">
        <v>0</v>
      </c>
      <c r="J56" s="3">
        <f t="shared" si="0"/>
        <v>62880</v>
      </c>
      <c r="K56" s="3">
        <f t="shared" si="1"/>
        <v>100</v>
      </c>
    </row>
    <row r="57" spans="1:11" ht="15" customHeight="1" x14ac:dyDescent="0.25">
      <c r="A57" s="41" t="s">
        <v>57</v>
      </c>
      <c r="B57" s="41"/>
      <c r="C57" s="41"/>
      <c r="D57" s="7">
        <v>0</v>
      </c>
      <c r="E57" s="7">
        <v>62880</v>
      </c>
      <c r="F57" s="7">
        <v>62880</v>
      </c>
      <c r="G57" s="7">
        <v>0</v>
      </c>
      <c r="H57" s="7">
        <v>100</v>
      </c>
      <c r="I57" s="8">
        <v>0</v>
      </c>
      <c r="J57" s="9">
        <f t="shared" si="0"/>
        <v>62880</v>
      </c>
      <c r="K57" s="9">
        <f t="shared" si="1"/>
        <v>100</v>
      </c>
    </row>
    <row r="58" spans="1:11" ht="15" customHeight="1" x14ac:dyDescent="0.25">
      <c r="A58" s="1" t="s">
        <v>41</v>
      </c>
      <c r="B58" s="1" t="s">
        <v>11</v>
      </c>
      <c r="C58" s="1" t="s">
        <v>12</v>
      </c>
      <c r="D58" s="2">
        <v>0</v>
      </c>
      <c r="E58" s="2">
        <v>0</v>
      </c>
      <c r="F58" s="2">
        <v>2528.9</v>
      </c>
      <c r="G58" s="2">
        <v>-2528.9</v>
      </c>
      <c r="H58" s="2">
        <v>0</v>
      </c>
      <c r="I58" s="2">
        <v>55000</v>
      </c>
      <c r="J58" s="3">
        <f t="shared" si="0"/>
        <v>55000</v>
      </c>
      <c r="K58" s="3">
        <f t="shared" si="1"/>
        <v>4.5979999999999999</v>
      </c>
    </row>
    <row r="59" spans="1:11" ht="15" customHeight="1" x14ac:dyDescent="0.25">
      <c r="A59" s="1" t="s">
        <v>41</v>
      </c>
      <c r="B59" s="1" t="s">
        <v>31</v>
      </c>
      <c r="C59" s="1" t="s">
        <v>32</v>
      </c>
      <c r="D59" s="2">
        <v>0</v>
      </c>
      <c r="E59" s="2">
        <v>0</v>
      </c>
      <c r="F59" s="2">
        <v>49303.5</v>
      </c>
      <c r="G59" s="2">
        <v>-49303.5</v>
      </c>
      <c r="H59" s="2">
        <v>0</v>
      </c>
      <c r="I59" s="2">
        <v>223000</v>
      </c>
      <c r="J59" s="3">
        <f t="shared" si="0"/>
        <v>223000</v>
      </c>
      <c r="K59" s="3">
        <f t="shared" si="1"/>
        <v>22.10919282511211</v>
      </c>
    </row>
    <row r="60" spans="1:11" ht="15" customHeight="1" x14ac:dyDescent="0.25">
      <c r="A60" s="41" t="s">
        <v>44</v>
      </c>
      <c r="B60" s="41"/>
      <c r="C60" s="41"/>
      <c r="D60" s="7">
        <v>0</v>
      </c>
      <c r="E60" s="7">
        <v>0</v>
      </c>
      <c r="F60" s="7">
        <v>51832.4</v>
      </c>
      <c r="G60" s="7">
        <v>-51832.4</v>
      </c>
      <c r="H60" s="7">
        <v>0</v>
      </c>
      <c r="I60" s="9">
        <f>SUM(I58:I59)</f>
        <v>278000</v>
      </c>
      <c r="J60" s="9">
        <f t="shared" si="0"/>
        <v>278000</v>
      </c>
      <c r="K60" s="9">
        <f t="shared" si="1"/>
        <v>18.644748201438848</v>
      </c>
    </row>
    <row r="61" spans="1:11" ht="15" customHeight="1" x14ac:dyDescent="0.25">
      <c r="A61" s="1" t="s">
        <v>41</v>
      </c>
      <c r="B61" s="1" t="s">
        <v>45</v>
      </c>
      <c r="C61" s="1" t="s">
        <v>46</v>
      </c>
      <c r="D61" s="2">
        <v>0</v>
      </c>
      <c r="E61" s="2">
        <v>0</v>
      </c>
      <c r="F61" s="2">
        <v>278000</v>
      </c>
      <c r="G61" s="2">
        <v>-278000</v>
      </c>
      <c r="H61" s="2">
        <v>0</v>
      </c>
      <c r="I61" s="2">
        <v>278000</v>
      </c>
      <c r="J61" s="3">
        <f t="shared" si="0"/>
        <v>278000</v>
      </c>
      <c r="K61" s="3">
        <f t="shared" si="1"/>
        <v>100</v>
      </c>
    </row>
    <row r="62" spans="1:11" ht="15" customHeight="1" x14ac:dyDescent="0.25">
      <c r="A62" s="41" t="s">
        <v>57</v>
      </c>
      <c r="B62" s="41"/>
      <c r="C62" s="41"/>
      <c r="D62" s="7">
        <v>0</v>
      </c>
      <c r="E62" s="7">
        <v>0</v>
      </c>
      <c r="F62" s="7">
        <v>278000</v>
      </c>
      <c r="G62" s="7">
        <v>-278000</v>
      </c>
      <c r="H62" s="7">
        <v>0</v>
      </c>
      <c r="I62" s="8">
        <v>278000</v>
      </c>
      <c r="J62" s="9">
        <f t="shared" si="0"/>
        <v>278000</v>
      </c>
      <c r="K62" s="9">
        <f t="shared" si="1"/>
        <v>100</v>
      </c>
    </row>
    <row r="63" spans="1:11" ht="15" customHeight="1" x14ac:dyDescent="0.25">
      <c r="A63" s="1" t="s">
        <v>42</v>
      </c>
      <c r="B63" s="1" t="s">
        <v>11</v>
      </c>
      <c r="C63" s="1" t="s">
        <v>12</v>
      </c>
      <c r="D63" s="2">
        <v>0</v>
      </c>
      <c r="E63" s="2">
        <v>2487</v>
      </c>
      <c r="F63" s="2">
        <v>2487</v>
      </c>
      <c r="G63" s="2">
        <v>0</v>
      </c>
      <c r="H63" s="2">
        <v>100</v>
      </c>
      <c r="I63" s="2">
        <v>0</v>
      </c>
      <c r="J63" s="3">
        <f t="shared" si="0"/>
        <v>2487</v>
      </c>
      <c r="K63" s="3">
        <f t="shared" si="1"/>
        <v>100</v>
      </c>
    </row>
    <row r="64" spans="1:11" ht="15" customHeight="1" x14ac:dyDescent="0.25">
      <c r="A64" s="1" t="s">
        <v>42</v>
      </c>
      <c r="B64" s="1" t="s">
        <v>23</v>
      </c>
      <c r="C64" s="1" t="s">
        <v>24</v>
      </c>
      <c r="D64" s="2">
        <v>0</v>
      </c>
      <c r="E64" s="2">
        <v>278000</v>
      </c>
      <c r="F64" s="2">
        <v>0</v>
      </c>
      <c r="G64" s="2">
        <v>278000</v>
      </c>
      <c r="H64" s="2">
        <v>0</v>
      </c>
      <c r="I64" s="2">
        <v>-278000</v>
      </c>
      <c r="J64" s="3">
        <f t="shared" si="0"/>
        <v>0</v>
      </c>
      <c r="K64" s="3">
        <v>0</v>
      </c>
    </row>
    <row r="65" spans="1:11" ht="15" customHeight="1" x14ac:dyDescent="0.25">
      <c r="A65" s="1" t="s">
        <v>42</v>
      </c>
      <c r="B65" s="1" t="s">
        <v>31</v>
      </c>
      <c r="C65" s="1" t="s">
        <v>32</v>
      </c>
      <c r="D65" s="2">
        <v>0</v>
      </c>
      <c r="E65" s="2">
        <v>38513</v>
      </c>
      <c r="F65" s="2">
        <v>38513</v>
      </c>
      <c r="G65" s="2">
        <v>0</v>
      </c>
      <c r="H65" s="2">
        <v>100</v>
      </c>
      <c r="I65" s="2">
        <v>0</v>
      </c>
      <c r="J65" s="3">
        <f t="shared" si="0"/>
        <v>38513</v>
      </c>
      <c r="K65" s="3">
        <f t="shared" si="1"/>
        <v>100</v>
      </c>
    </row>
    <row r="66" spans="1:11" ht="15" customHeight="1" x14ac:dyDescent="0.25">
      <c r="A66" s="41" t="s">
        <v>44</v>
      </c>
      <c r="B66" s="41"/>
      <c r="C66" s="41"/>
      <c r="D66" s="7">
        <v>0</v>
      </c>
      <c r="E66" s="7">
        <v>319000</v>
      </c>
      <c r="F66" s="7">
        <v>41000</v>
      </c>
      <c r="G66" s="7">
        <v>278000</v>
      </c>
      <c r="H66" s="7">
        <v>12.85</v>
      </c>
      <c r="I66" s="8">
        <v>-278000</v>
      </c>
      <c r="J66" s="9">
        <f t="shared" si="0"/>
        <v>41000</v>
      </c>
      <c r="K66" s="9">
        <f t="shared" si="1"/>
        <v>100</v>
      </c>
    </row>
    <row r="67" spans="1:11" ht="15" customHeight="1" x14ac:dyDescent="0.25">
      <c r="A67" s="1" t="s">
        <v>42</v>
      </c>
      <c r="B67" s="1" t="s">
        <v>45</v>
      </c>
      <c r="C67" s="1" t="s">
        <v>46</v>
      </c>
      <c r="D67" s="2">
        <v>0</v>
      </c>
      <c r="E67" s="2">
        <v>319000</v>
      </c>
      <c r="F67" s="2">
        <v>41000</v>
      </c>
      <c r="G67" s="2">
        <v>278000</v>
      </c>
      <c r="H67" s="2">
        <v>12.852664576802507</v>
      </c>
      <c r="I67" s="2">
        <v>-278000</v>
      </c>
      <c r="J67" s="3">
        <f t="shared" si="0"/>
        <v>41000</v>
      </c>
      <c r="K67" s="3">
        <f t="shared" si="1"/>
        <v>100</v>
      </c>
    </row>
    <row r="68" spans="1:11" ht="15" customHeight="1" x14ac:dyDescent="0.25">
      <c r="A68" s="41" t="s">
        <v>57</v>
      </c>
      <c r="B68" s="41"/>
      <c r="C68" s="41"/>
      <c r="D68" s="7">
        <v>0</v>
      </c>
      <c r="E68" s="7">
        <v>319000</v>
      </c>
      <c r="F68" s="7">
        <v>41000</v>
      </c>
      <c r="G68" s="7">
        <v>278000</v>
      </c>
      <c r="H68" s="7">
        <v>12.85</v>
      </c>
      <c r="I68" s="8">
        <v>-278000</v>
      </c>
      <c r="J68" s="9">
        <f t="shared" si="0"/>
        <v>41000</v>
      </c>
      <c r="K68" s="9">
        <f t="shared" si="1"/>
        <v>100</v>
      </c>
    </row>
    <row r="69" spans="1:11" ht="15" customHeight="1" x14ac:dyDescent="0.25">
      <c r="A69" s="1" t="s">
        <v>43</v>
      </c>
      <c r="B69" s="1" t="s">
        <v>11</v>
      </c>
      <c r="C69" s="1" t="s">
        <v>12</v>
      </c>
      <c r="D69" s="2">
        <v>110000</v>
      </c>
      <c r="E69" s="2">
        <v>110000</v>
      </c>
      <c r="F69" s="2">
        <v>16531</v>
      </c>
      <c r="G69" s="2">
        <v>93469</v>
      </c>
      <c r="H69" s="2">
        <v>15.028181818181817</v>
      </c>
      <c r="I69" s="2">
        <v>0</v>
      </c>
      <c r="J69" s="3">
        <f t="shared" si="0"/>
        <v>110000</v>
      </c>
      <c r="K69" s="3">
        <f t="shared" si="1"/>
        <v>15.028181818181817</v>
      </c>
    </row>
    <row r="70" spans="1:11" ht="15" customHeight="1" x14ac:dyDescent="0.25">
      <c r="A70" s="1" t="s">
        <v>43</v>
      </c>
      <c r="B70" s="1" t="s">
        <v>17</v>
      </c>
      <c r="C70" s="1" t="s">
        <v>18</v>
      </c>
      <c r="D70" s="2">
        <v>20000</v>
      </c>
      <c r="E70" s="2">
        <v>20000</v>
      </c>
      <c r="F70" s="2">
        <v>17429</v>
      </c>
      <c r="G70" s="2">
        <v>2571</v>
      </c>
      <c r="H70" s="2">
        <v>87.144999999999996</v>
      </c>
      <c r="I70" s="2">
        <v>0</v>
      </c>
      <c r="J70" s="3">
        <f t="shared" si="0"/>
        <v>20000</v>
      </c>
      <c r="K70" s="3">
        <f t="shared" si="1"/>
        <v>87.144999999999996</v>
      </c>
    </row>
    <row r="71" spans="1:11" ht="15" customHeight="1" x14ac:dyDescent="0.25">
      <c r="A71" s="1" t="s">
        <v>43</v>
      </c>
      <c r="B71" s="1" t="s">
        <v>21</v>
      </c>
      <c r="C71" s="1" t="s">
        <v>22</v>
      </c>
      <c r="D71" s="2">
        <v>70000</v>
      </c>
      <c r="E71" s="2">
        <v>70000</v>
      </c>
      <c r="F71" s="2">
        <v>30265</v>
      </c>
      <c r="G71" s="2">
        <v>39735</v>
      </c>
      <c r="H71" s="2">
        <v>43.235714285714288</v>
      </c>
      <c r="I71" s="2">
        <v>0</v>
      </c>
      <c r="J71" s="3">
        <f t="shared" si="0"/>
        <v>70000</v>
      </c>
      <c r="K71" s="3">
        <f t="shared" si="1"/>
        <v>43.235714285714288</v>
      </c>
    </row>
    <row r="72" spans="1:11" ht="15" customHeight="1" x14ac:dyDescent="0.25">
      <c r="A72" s="1" t="s">
        <v>43</v>
      </c>
      <c r="B72" s="1" t="s">
        <v>23</v>
      </c>
      <c r="C72" s="1" t="s">
        <v>24</v>
      </c>
      <c r="D72" s="2">
        <v>18891000</v>
      </c>
      <c r="E72" s="2">
        <v>18891000</v>
      </c>
      <c r="F72" s="2">
        <v>10196778</v>
      </c>
      <c r="G72" s="2">
        <v>8694222</v>
      </c>
      <c r="H72" s="2">
        <v>53.976909639510879</v>
      </c>
      <c r="I72" s="2">
        <v>-57841</v>
      </c>
      <c r="J72" s="3">
        <f t="shared" si="0"/>
        <v>18833159</v>
      </c>
      <c r="K72" s="3">
        <f t="shared" si="1"/>
        <v>54.142685249989128</v>
      </c>
    </row>
    <row r="73" spans="1:11" ht="15" customHeight="1" x14ac:dyDescent="0.25">
      <c r="A73" s="1" t="s">
        <v>43</v>
      </c>
      <c r="B73" s="1" t="s">
        <v>25</v>
      </c>
      <c r="C73" s="1" t="s">
        <v>26</v>
      </c>
      <c r="D73" s="2">
        <v>6385158</v>
      </c>
      <c r="E73" s="2">
        <v>6385158</v>
      </c>
      <c r="F73" s="2">
        <v>3381905</v>
      </c>
      <c r="G73" s="2">
        <v>3003253</v>
      </c>
      <c r="H73" s="2">
        <v>52.965094990601642</v>
      </c>
      <c r="I73" s="2">
        <v>-19551</v>
      </c>
      <c r="J73" s="3">
        <f t="shared" si="0"/>
        <v>6365607</v>
      </c>
      <c r="K73" s="3">
        <f t="shared" si="1"/>
        <v>53.127769276362798</v>
      </c>
    </row>
    <row r="74" spans="1:11" ht="15" customHeight="1" x14ac:dyDescent="0.25">
      <c r="A74" s="1" t="s">
        <v>43</v>
      </c>
      <c r="B74" s="1" t="s">
        <v>38</v>
      </c>
      <c r="C74" s="1" t="s">
        <v>39</v>
      </c>
      <c r="D74" s="2">
        <v>145300</v>
      </c>
      <c r="E74" s="2">
        <v>145300</v>
      </c>
      <c r="F74" s="2">
        <v>54569</v>
      </c>
      <c r="G74" s="2">
        <v>90731</v>
      </c>
      <c r="H74" s="2">
        <v>37.556090846524434</v>
      </c>
      <c r="I74" s="2">
        <v>-1157</v>
      </c>
      <c r="J74" s="3">
        <f t="shared" si="0"/>
        <v>144143</v>
      </c>
      <c r="K74" s="3">
        <f t="shared" si="1"/>
        <v>37.85754424425744</v>
      </c>
    </row>
    <row r="75" spans="1:11" ht="15" customHeight="1" x14ac:dyDescent="0.25">
      <c r="A75" s="1" t="s">
        <v>43</v>
      </c>
      <c r="B75" s="1" t="s">
        <v>27</v>
      </c>
      <c r="C75" s="1" t="s">
        <v>28</v>
      </c>
      <c r="D75" s="2">
        <v>480000</v>
      </c>
      <c r="E75" s="2">
        <v>480000</v>
      </c>
      <c r="F75" s="2">
        <v>201370.7</v>
      </c>
      <c r="G75" s="2">
        <v>278629.3</v>
      </c>
      <c r="H75" s="2">
        <v>41.952229166666669</v>
      </c>
      <c r="I75" s="2">
        <v>0</v>
      </c>
      <c r="J75" s="3">
        <f t="shared" ref="J75:J81" si="5">E75+I75</f>
        <v>480000</v>
      </c>
      <c r="K75" s="3">
        <f t="shared" ref="K75:K81" si="6">F75/J75*100</f>
        <v>41.952229166666669</v>
      </c>
    </row>
    <row r="76" spans="1:11" ht="15" customHeight="1" x14ac:dyDescent="0.25">
      <c r="A76" s="1" t="s">
        <v>43</v>
      </c>
      <c r="B76" s="1" t="s">
        <v>31</v>
      </c>
      <c r="C76" s="1" t="s">
        <v>32</v>
      </c>
      <c r="D76" s="2">
        <v>25000</v>
      </c>
      <c r="E76" s="2">
        <v>25000</v>
      </c>
      <c r="F76" s="2">
        <v>0</v>
      </c>
      <c r="G76" s="2">
        <v>25000</v>
      </c>
      <c r="H76" s="2">
        <v>0</v>
      </c>
      <c r="I76" s="2">
        <v>0</v>
      </c>
      <c r="J76" s="3">
        <f t="shared" si="5"/>
        <v>25000</v>
      </c>
      <c r="K76" s="3">
        <f t="shared" si="6"/>
        <v>0</v>
      </c>
    </row>
    <row r="77" spans="1:11" ht="15" customHeight="1" x14ac:dyDescent="0.25">
      <c r="A77" s="41" t="s">
        <v>44</v>
      </c>
      <c r="B77" s="41"/>
      <c r="C77" s="41"/>
      <c r="D77" s="7">
        <v>26126458</v>
      </c>
      <c r="E77" s="7">
        <v>26126458</v>
      </c>
      <c r="F77" s="7">
        <v>13898847.699999999</v>
      </c>
      <c r="G77" s="7">
        <v>12227610.300000001</v>
      </c>
      <c r="H77" s="7">
        <v>53.2</v>
      </c>
      <c r="I77" s="8">
        <f>SUM(I69:I76)</f>
        <v>-78549</v>
      </c>
      <c r="J77" s="9">
        <f t="shared" si="5"/>
        <v>26047909</v>
      </c>
      <c r="K77" s="9">
        <f t="shared" si="6"/>
        <v>53.35878476848179</v>
      </c>
    </row>
    <row r="78" spans="1:11" ht="15" customHeight="1" x14ac:dyDescent="0.25">
      <c r="A78" s="1" t="s">
        <v>43</v>
      </c>
      <c r="B78" s="1" t="s">
        <v>45</v>
      </c>
      <c r="C78" s="1" t="s">
        <v>46</v>
      </c>
      <c r="D78" s="2">
        <v>26126458</v>
      </c>
      <c r="E78" s="2">
        <v>26126458</v>
      </c>
      <c r="F78" s="2">
        <v>13874454.699999999</v>
      </c>
      <c r="G78" s="2">
        <v>12252003.300000001</v>
      </c>
      <c r="H78" s="2">
        <v>53.104996857974392</v>
      </c>
      <c r="I78" s="2">
        <v>-78549</v>
      </c>
      <c r="J78" s="3">
        <f t="shared" si="5"/>
        <v>26047909</v>
      </c>
      <c r="K78" s="3">
        <f t="shared" si="6"/>
        <v>53.265138096113581</v>
      </c>
    </row>
    <row r="79" spans="1:11" ht="15" customHeight="1" x14ac:dyDescent="0.25">
      <c r="A79" s="41" t="s">
        <v>57</v>
      </c>
      <c r="B79" s="41"/>
      <c r="C79" s="41"/>
      <c r="D79" s="7">
        <v>26126458</v>
      </c>
      <c r="E79" s="7">
        <v>26126458</v>
      </c>
      <c r="F79" s="7">
        <v>13874454.699999999</v>
      </c>
      <c r="G79" s="7">
        <v>12252003.300000001</v>
      </c>
      <c r="H79" s="7">
        <v>53.1</v>
      </c>
      <c r="I79" s="8">
        <v>-78549</v>
      </c>
      <c r="J79" s="9">
        <f t="shared" si="5"/>
        <v>26047909</v>
      </c>
      <c r="K79" s="9">
        <f t="shared" si="6"/>
        <v>53.265138096113581</v>
      </c>
    </row>
    <row r="80" spans="1:11" ht="15" customHeight="1" x14ac:dyDescent="0.25">
      <c r="A80" s="47" t="s">
        <v>56</v>
      </c>
      <c r="B80" s="47"/>
      <c r="C80" s="47"/>
      <c r="D80" s="5">
        <v>35724</v>
      </c>
      <c r="E80" s="5">
        <v>35724</v>
      </c>
      <c r="F80" s="5">
        <v>17862</v>
      </c>
      <c r="G80" s="5">
        <v>17862</v>
      </c>
      <c r="H80" s="5">
        <v>50</v>
      </c>
      <c r="I80" s="2">
        <v>0</v>
      </c>
      <c r="J80" s="3">
        <f t="shared" si="5"/>
        <v>35724</v>
      </c>
      <c r="K80" s="3">
        <f t="shared" si="6"/>
        <v>50</v>
      </c>
    </row>
    <row r="81" spans="1:11" ht="15" customHeight="1" x14ac:dyDescent="0.25">
      <c r="A81" s="1" t="s">
        <v>55</v>
      </c>
      <c r="B81" s="1" t="s">
        <v>45</v>
      </c>
      <c r="C81" s="1" t="s">
        <v>46</v>
      </c>
      <c r="D81" s="2">
        <v>35724</v>
      </c>
      <c r="E81" s="2">
        <v>35724</v>
      </c>
      <c r="F81" s="2">
        <v>17862</v>
      </c>
      <c r="G81" s="2">
        <v>17862</v>
      </c>
      <c r="H81" s="2">
        <v>50</v>
      </c>
      <c r="I81" s="2">
        <v>0</v>
      </c>
      <c r="J81" s="3">
        <f t="shared" si="5"/>
        <v>35724</v>
      </c>
      <c r="K81" s="3">
        <f t="shared" si="6"/>
        <v>50</v>
      </c>
    </row>
    <row r="82" spans="1:11" ht="15" customHeight="1" x14ac:dyDescent="0.25">
      <c r="A82" s="41" t="s">
        <v>60</v>
      </c>
      <c r="B82" s="41"/>
      <c r="C82" s="41"/>
      <c r="D82" s="7">
        <v>31327458</v>
      </c>
      <c r="E82" s="7">
        <v>33987743.920000002</v>
      </c>
      <c r="F82" s="7">
        <v>17231084.32</v>
      </c>
      <c r="G82" s="7">
        <v>16756659.6</v>
      </c>
      <c r="H82" s="7">
        <v>50.7</v>
      </c>
      <c r="I82" s="36">
        <f>I18+I23+I32+I40+I51+I55+I60+I66+I77</f>
        <v>239847.53000000003</v>
      </c>
      <c r="J82" s="36">
        <f>J18+J23+J32+J51+J55+J60+J66+J77</f>
        <v>33968063.920000002</v>
      </c>
      <c r="K82" s="38">
        <f>F82/J82*100</f>
        <v>50.727307745833983</v>
      </c>
    </row>
    <row r="83" spans="1:11" ht="15" customHeight="1" x14ac:dyDescent="0.25">
      <c r="A83" s="41" t="s">
        <v>61</v>
      </c>
      <c r="B83" s="41"/>
      <c r="C83" s="41"/>
      <c r="D83" s="7">
        <v>31363182</v>
      </c>
      <c r="E83" s="7">
        <v>34023467.920000002</v>
      </c>
      <c r="F83" s="7">
        <v>17377483.690000001</v>
      </c>
      <c r="G83" s="7">
        <v>16645984.23</v>
      </c>
      <c r="H83" s="7">
        <v>51.07</v>
      </c>
      <c r="I83" s="36">
        <f>I20+I25+I38+I42+I53+I57+I62+I68+I79</f>
        <v>239847.53000000003</v>
      </c>
      <c r="J83" s="36">
        <f>J20+J25+J38+J53+J57+J62+J68+J79+J81</f>
        <v>34003787.920000002</v>
      </c>
      <c r="K83" s="39">
        <f>F83/J83*100</f>
        <v>51.104552618913054</v>
      </c>
    </row>
    <row r="84" spans="1:11" x14ac:dyDescent="0.25">
      <c r="A84" s="10" t="s">
        <v>10</v>
      </c>
      <c r="B84" s="10" t="s">
        <v>11</v>
      </c>
      <c r="C84" s="10" t="s">
        <v>12</v>
      </c>
      <c r="D84" s="11">
        <v>85000</v>
      </c>
      <c r="E84" s="11">
        <v>84135</v>
      </c>
      <c r="F84" s="11">
        <v>50105.760000000002</v>
      </c>
      <c r="G84" s="11">
        <v>34029.24</v>
      </c>
      <c r="H84" s="11">
        <v>59.554002495988591</v>
      </c>
      <c r="I84" s="11">
        <v>0</v>
      </c>
      <c r="J84" s="12">
        <f>E84+I84</f>
        <v>84135</v>
      </c>
      <c r="K84" s="12">
        <f>F84/J84*100</f>
        <v>59.554002495988591</v>
      </c>
    </row>
    <row r="85" spans="1:11" x14ac:dyDescent="0.25">
      <c r="A85" s="10" t="s">
        <v>10</v>
      </c>
      <c r="B85" s="10" t="s">
        <v>13</v>
      </c>
      <c r="C85" s="10" t="s">
        <v>14</v>
      </c>
      <c r="D85" s="11">
        <v>395000</v>
      </c>
      <c r="E85" s="11">
        <v>395000</v>
      </c>
      <c r="F85" s="11">
        <v>157329.31</v>
      </c>
      <c r="G85" s="11">
        <v>237670.69</v>
      </c>
      <c r="H85" s="11">
        <v>39.830205063291139</v>
      </c>
      <c r="I85" s="11">
        <v>0</v>
      </c>
      <c r="J85" s="12">
        <f t="shared" ref="J85:J119" si="7">E85+I85</f>
        <v>395000</v>
      </c>
      <c r="K85" s="12">
        <f t="shared" ref="K85:K119" si="8">F85/J85*100</f>
        <v>39.830205063291139</v>
      </c>
    </row>
    <row r="86" spans="1:11" x14ac:dyDescent="0.25">
      <c r="A86" s="10" t="s">
        <v>10</v>
      </c>
      <c r="B86" s="10" t="s">
        <v>15</v>
      </c>
      <c r="C86" s="10" t="s">
        <v>16</v>
      </c>
      <c r="D86" s="11">
        <v>60000</v>
      </c>
      <c r="E86" s="11">
        <v>60000</v>
      </c>
      <c r="F86" s="11">
        <v>17313.650000000001</v>
      </c>
      <c r="G86" s="11">
        <v>42686.35</v>
      </c>
      <c r="H86" s="11">
        <v>28.856083333333334</v>
      </c>
      <c r="I86" s="11">
        <v>0</v>
      </c>
      <c r="J86" s="12">
        <f t="shared" si="7"/>
        <v>60000</v>
      </c>
      <c r="K86" s="12">
        <f t="shared" si="8"/>
        <v>28.856083333333338</v>
      </c>
    </row>
    <row r="87" spans="1:11" x14ac:dyDescent="0.25">
      <c r="A87" s="10" t="s">
        <v>10</v>
      </c>
      <c r="B87" s="10" t="s">
        <v>17</v>
      </c>
      <c r="C87" s="10" t="s">
        <v>18</v>
      </c>
      <c r="D87" s="11">
        <v>1000</v>
      </c>
      <c r="E87" s="11">
        <v>1865</v>
      </c>
      <c r="F87" s="11">
        <v>1865</v>
      </c>
      <c r="G87" s="11">
        <v>0</v>
      </c>
      <c r="H87" s="11">
        <v>100</v>
      </c>
      <c r="I87" s="11">
        <v>0</v>
      </c>
      <c r="J87" s="12">
        <f t="shared" si="7"/>
        <v>1865</v>
      </c>
      <c r="K87" s="12">
        <f t="shared" si="8"/>
        <v>100</v>
      </c>
    </row>
    <row r="88" spans="1:11" x14ac:dyDescent="0.25">
      <c r="A88" s="10" t="s">
        <v>10</v>
      </c>
      <c r="B88" s="10" t="s">
        <v>19</v>
      </c>
      <c r="C88" s="10" t="s">
        <v>20</v>
      </c>
      <c r="D88" s="11">
        <v>2000</v>
      </c>
      <c r="E88" s="11">
        <v>2000</v>
      </c>
      <c r="F88" s="11">
        <v>444</v>
      </c>
      <c r="G88" s="11">
        <v>1556</v>
      </c>
      <c r="H88" s="11">
        <v>22.2</v>
      </c>
      <c r="I88" s="11">
        <v>0</v>
      </c>
      <c r="J88" s="12">
        <f t="shared" si="7"/>
        <v>2000</v>
      </c>
      <c r="K88" s="12">
        <f t="shared" si="8"/>
        <v>22.2</v>
      </c>
    </row>
    <row r="89" spans="1:11" x14ac:dyDescent="0.25">
      <c r="A89" s="10" t="s">
        <v>10</v>
      </c>
      <c r="B89" s="10" t="s">
        <v>21</v>
      </c>
      <c r="C89" s="10" t="s">
        <v>22</v>
      </c>
      <c r="D89" s="11">
        <v>75000</v>
      </c>
      <c r="E89" s="11">
        <v>75000</v>
      </c>
      <c r="F89" s="11">
        <v>34993.11</v>
      </c>
      <c r="G89" s="11">
        <v>40006.89</v>
      </c>
      <c r="H89" s="11">
        <v>46.65748</v>
      </c>
      <c r="I89" s="11">
        <v>0</v>
      </c>
      <c r="J89" s="12">
        <f t="shared" si="7"/>
        <v>75000</v>
      </c>
      <c r="K89" s="12">
        <f t="shared" si="8"/>
        <v>46.65748</v>
      </c>
    </row>
    <row r="90" spans="1:11" x14ac:dyDescent="0.25">
      <c r="A90" s="10" t="s">
        <v>10</v>
      </c>
      <c r="B90" s="10" t="s">
        <v>31</v>
      </c>
      <c r="C90" s="10" t="s">
        <v>32</v>
      </c>
      <c r="D90" s="11">
        <v>40861</v>
      </c>
      <c r="E90" s="11">
        <v>40861</v>
      </c>
      <c r="F90" s="11">
        <v>2432</v>
      </c>
      <c r="G90" s="11">
        <v>38429</v>
      </c>
      <c r="H90" s="11">
        <v>5.9518856611438782</v>
      </c>
      <c r="I90" s="11">
        <v>0</v>
      </c>
      <c r="J90" s="12">
        <f t="shared" si="7"/>
        <v>40861</v>
      </c>
      <c r="K90" s="12">
        <f t="shared" si="8"/>
        <v>5.9518856611438782</v>
      </c>
    </row>
    <row r="91" spans="1:11" x14ac:dyDescent="0.25">
      <c r="A91" s="10" t="s">
        <v>10</v>
      </c>
      <c r="B91" s="10" t="s">
        <v>33</v>
      </c>
      <c r="C91" s="10" t="s">
        <v>34</v>
      </c>
      <c r="D91" s="11">
        <v>3139</v>
      </c>
      <c r="E91" s="11">
        <v>3139</v>
      </c>
      <c r="F91" s="11">
        <v>3139</v>
      </c>
      <c r="G91" s="11">
        <v>0</v>
      </c>
      <c r="H91" s="11">
        <v>100</v>
      </c>
      <c r="I91" s="11">
        <v>0</v>
      </c>
      <c r="J91" s="12">
        <f t="shared" si="7"/>
        <v>3139</v>
      </c>
      <c r="K91" s="12">
        <f t="shared" si="8"/>
        <v>100</v>
      </c>
    </row>
    <row r="92" spans="1:11" x14ac:dyDescent="0.25">
      <c r="A92" s="40" t="s">
        <v>44</v>
      </c>
      <c r="B92" s="40"/>
      <c r="C92" s="40"/>
      <c r="D92" s="13">
        <v>662000</v>
      </c>
      <c r="E92" s="13">
        <v>662000</v>
      </c>
      <c r="F92" s="13">
        <v>267621.83</v>
      </c>
      <c r="G92" s="13">
        <v>394378.17</v>
      </c>
      <c r="H92" s="13">
        <v>40.43</v>
      </c>
      <c r="I92" s="14">
        <v>0</v>
      </c>
      <c r="J92" s="15">
        <f t="shared" si="7"/>
        <v>662000</v>
      </c>
      <c r="K92" s="15">
        <f t="shared" si="8"/>
        <v>40.426258308157102</v>
      </c>
    </row>
    <row r="93" spans="1:11" x14ac:dyDescent="0.25">
      <c r="A93" s="10" t="s">
        <v>10</v>
      </c>
      <c r="B93" s="10" t="s">
        <v>45</v>
      </c>
      <c r="C93" s="10" t="s">
        <v>46</v>
      </c>
      <c r="D93" s="11">
        <v>662000</v>
      </c>
      <c r="E93" s="11">
        <v>662000</v>
      </c>
      <c r="F93" s="11">
        <v>331000</v>
      </c>
      <c r="G93" s="11">
        <v>331000</v>
      </c>
      <c r="H93" s="11">
        <v>50</v>
      </c>
      <c r="I93" s="11">
        <v>0</v>
      </c>
      <c r="J93" s="12">
        <f t="shared" si="7"/>
        <v>662000</v>
      </c>
      <c r="K93" s="12">
        <f t="shared" si="8"/>
        <v>50</v>
      </c>
    </row>
    <row r="94" spans="1:11" x14ac:dyDescent="0.25">
      <c r="A94" s="40" t="s">
        <v>57</v>
      </c>
      <c r="B94" s="40"/>
      <c r="C94" s="40"/>
      <c r="D94" s="13">
        <v>662000</v>
      </c>
      <c r="E94" s="13">
        <v>662000</v>
      </c>
      <c r="F94" s="13">
        <v>331000</v>
      </c>
      <c r="G94" s="13">
        <v>331000</v>
      </c>
      <c r="H94" s="13">
        <v>50</v>
      </c>
      <c r="I94" s="14">
        <v>0</v>
      </c>
      <c r="J94" s="15">
        <f t="shared" si="7"/>
        <v>662000</v>
      </c>
      <c r="K94" s="15">
        <f t="shared" si="8"/>
        <v>50</v>
      </c>
    </row>
    <row r="95" spans="1:11" x14ac:dyDescent="0.25">
      <c r="A95" s="10" t="s">
        <v>36</v>
      </c>
      <c r="B95" s="10" t="s">
        <v>11</v>
      </c>
      <c r="C95" s="10" t="s">
        <v>12</v>
      </c>
      <c r="D95" s="11">
        <v>32500</v>
      </c>
      <c r="E95" s="11">
        <v>32500</v>
      </c>
      <c r="F95" s="11">
        <v>1888.2</v>
      </c>
      <c r="G95" s="11">
        <v>30611.8</v>
      </c>
      <c r="H95" s="11">
        <v>5.8098461538461539</v>
      </c>
      <c r="I95" s="11">
        <v>0</v>
      </c>
      <c r="J95" s="12">
        <f t="shared" si="7"/>
        <v>32500</v>
      </c>
      <c r="K95" s="12">
        <f t="shared" si="8"/>
        <v>5.8098461538461539</v>
      </c>
    </row>
    <row r="96" spans="1:11" x14ac:dyDescent="0.25">
      <c r="A96" s="10" t="s">
        <v>36</v>
      </c>
      <c r="B96" s="10" t="s">
        <v>17</v>
      </c>
      <c r="C96" s="10" t="s">
        <v>18</v>
      </c>
      <c r="D96" s="11">
        <v>500</v>
      </c>
      <c r="E96" s="11">
        <v>500</v>
      </c>
      <c r="F96" s="11">
        <v>0</v>
      </c>
      <c r="G96" s="11">
        <v>500</v>
      </c>
      <c r="H96" s="11">
        <v>0</v>
      </c>
      <c r="I96" s="11">
        <v>0</v>
      </c>
      <c r="J96" s="12">
        <f t="shared" si="7"/>
        <v>500</v>
      </c>
      <c r="K96" s="12">
        <f t="shared" si="8"/>
        <v>0</v>
      </c>
    </row>
    <row r="97" spans="1:11" x14ac:dyDescent="0.25">
      <c r="A97" s="10" t="s">
        <v>36</v>
      </c>
      <c r="B97" s="10" t="s">
        <v>21</v>
      </c>
      <c r="C97" s="10" t="s">
        <v>22</v>
      </c>
      <c r="D97" s="11">
        <v>10000</v>
      </c>
      <c r="E97" s="11">
        <v>10000</v>
      </c>
      <c r="F97" s="11">
        <v>0</v>
      </c>
      <c r="G97" s="11">
        <v>10000</v>
      </c>
      <c r="H97" s="11">
        <v>0</v>
      </c>
      <c r="I97" s="11">
        <v>0</v>
      </c>
      <c r="J97" s="12">
        <f t="shared" si="7"/>
        <v>10000</v>
      </c>
      <c r="K97" s="12">
        <f t="shared" si="8"/>
        <v>0</v>
      </c>
    </row>
    <row r="98" spans="1:11" x14ac:dyDescent="0.25">
      <c r="A98" s="10" t="s">
        <v>36</v>
      </c>
      <c r="B98" s="10" t="s">
        <v>31</v>
      </c>
      <c r="C98" s="10" t="s">
        <v>32</v>
      </c>
      <c r="D98" s="11">
        <v>52000</v>
      </c>
      <c r="E98" s="11">
        <v>52000</v>
      </c>
      <c r="F98" s="11">
        <v>19297</v>
      </c>
      <c r="G98" s="11">
        <v>32703</v>
      </c>
      <c r="H98" s="11">
        <v>37.109615384615381</v>
      </c>
      <c r="I98" s="11">
        <v>0</v>
      </c>
      <c r="J98" s="12">
        <f t="shared" si="7"/>
        <v>52000</v>
      </c>
      <c r="K98" s="12">
        <f t="shared" si="8"/>
        <v>37.109615384615388</v>
      </c>
    </row>
    <row r="99" spans="1:11" x14ac:dyDescent="0.25">
      <c r="A99" s="40" t="s">
        <v>44</v>
      </c>
      <c r="B99" s="40"/>
      <c r="C99" s="40"/>
      <c r="D99" s="13">
        <v>95000</v>
      </c>
      <c r="E99" s="13">
        <v>95000</v>
      </c>
      <c r="F99" s="13">
        <v>21185.200000000001</v>
      </c>
      <c r="G99" s="13">
        <v>73814.8</v>
      </c>
      <c r="H99" s="13">
        <v>22.3</v>
      </c>
      <c r="I99" s="14">
        <v>0</v>
      </c>
      <c r="J99" s="15">
        <f t="shared" si="7"/>
        <v>95000</v>
      </c>
      <c r="K99" s="15">
        <f t="shared" si="8"/>
        <v>22.300210526315787</v>
      </c>
    </row>
    <row r="100" spans="1:11" x14ac:dyDescent="0.25">
      <c r="A100" s="10" t="s">
        <v>36</v>
      </c>
      <c r="B100" s="10" t="s">
        <v>49</v>
      </c>
      <c r="C100" s="10" t="s">
        <v>50</v>
      </c>
      <c r="D100" s="11">
        <v>95000</v>
      </c>
      <c r="E100" s="11">
        <v>95000</v>
      </c>
      <c r="F100" s="11">
        <v>55800</v>
      </c>
      <c r="G100" s="11">
        <v>39200</v>
      </c>
      <c r="H100" s="11">
        <v>58.736842105263158</v>
      </c>
      <c r="I100" s="11">
        <v>0</v>
      </c>
      <c r="J100" s="12">
        <f t="shared" si="7"/>
        <v>95000</v>
      </c>
      <c r="K100" s="12">
        <f t="shared" si="8"/>
        <v>58.73684210526315</v>
      </c>
    </row>
    <row r="101" spans="1:11" x14ac:dyDescent="0.25">
      <c r="A101" s="40" t="s">
        <v>57</v>
      </c>
      <c r="B101" s="40"/>
      <c r="C101" s="40"/>
      <c r="D101" s="13">
        <v>95000</v>
      </c>
      <c r="E101" s="13">
        <v>95000</v>
      </c>
      <c r="F101" s="13">
        <v>55800</v>
      </c>
      <c r="G101" s="13">
        <v>39200</v>
      </c>
      <c r="H101" s="13">
        <v>58.74</v>
      </c>
      <c r="I101" s="14">
        <v>0</v>
      </c>
      <c r="J101" s="15">
        <f t="shared" si="7"/>
        <v>95000</v>
      </c>
      <c r="K101" s="15">
        <f t="shared" si="8"/>
        <v>58.73684210526315</v>
      </c>
    </row>
    <row r="102" spans="1:11" x14ac:dyDescent="0.25">
      <c r="A102" s="34">
        <v>6</v>
      </c>
      <c r="B102" s="10">
        <v>511</v>
      </c>
      <c r="C102" s="35" t="s">
        <v>87</v>
      </c>
      <c r="D102" s="32">
        <v>0</v>
      </c>
      <c r="E102" s="32">
        <v>0</v>
      </c>
      <c r="F102" s="32">
        <v>0</v>
      </c>
      <c r="G102" s="32">
        <v>0</v>
      </c>
      <c r="H102" s="32">
        <v>0</v>
      </c>
      <c r="I102" s="11">
        <v>203098.5</v>
      </c>
      <c r="J102" s="12">
        <f t="shared" si="7"/>
        <v>203098.5</v>
      </c>
      <c r="K102" s="12">
        <f t="shared" si="8"/>
        <v>0</v>
      </c>
    </row>
    <row r="103" spans="1:11" x14ac:dyDescent="0.25">
      <c r="A103" s="40" t="s">
        <v>44</v>
      </c>
      <c r="B103" s="40"/>
      <c r="C103" s="40"/>
      <c r="D103" s="13">
        <v>0</v>
      </c>
      <c r="E103" s="13">
        <v>0</v>
      </c>
      <c r="F103" s="13">
        <v>0</v>
      </c>
      <c r="G103" s="13">
        <v>0</v>
      </c>
      <c r="H103" s="13">
        <v>0</v>
      </c>
      <c r="I103" s="14">
        <v>203098.5</v>
      </c>
      <c r="J103" s="15">
        <v>203098.5</v>
      </c>
      <c r="K103" s="15">
        <v>0</v>
      </c>
    </row>
    <row r="104" spans="1:11" x14ac:dyDescent="0.25">
      <c r="A104" s="34">
        <v>6</v>
      </c>
      <c r="B104" s="10">
        <v>648</v>
      </c>
      <c r="C104" s="10" t="s">
        <v>86</v>
      </c>
      <c r="D104" s="32">
        <v>0</v>
      </c>
      <c r="E104" s="32">
        <v>0</v>
      </c>
      <c r="F104" s="32">
        <v>0</v>
      </c>
      <c r="G104" s="32">
        <v>0</v>
      </c>
      <c r="H104" s="32">
        <v>0</v>
      </c>
      <c r="I104" s="11">
        <v>203098.5</v>
      </c>
      <c r="J104" s="12">
        <v>203098.5</v>
      </c>
      <c r="K104" s="12">
        <v>0</v>
      </c>
    </row>
    <row r="105" spans="1:11" x14ac:dyDescent="0.25">
      <c r="A105" s="40" t="s">
        <v>57</v>
      </c>
      <c r="B105" s="40"/>
      <c r="C105" s="40"/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33">
        <v>203098.5</v>
      </c>
      <c r="J105" s="15">
        <v>203098.5</v>
      </c>
      <c r="K105" s="15">
        <v>0</v>
      </c>
    </row>
    <row r="106" spans="1:11" x14ac:dyDescent="0.25">
      <c r="A106" s="10" t="s">
        <v>37</v>
      </c>
      <c r="B106" s="10" t="s">
        <v>17</v>
      </c>
      <c r="C106" s="10" t="s">
        <v>18</v>
      </c>
      <c r="D106" s="11">
        <v>0</v>
      </c>
      <c r="E106" s="11">
        <v>1000</v>
      </c>
      <c r="F106" s="11">
        <v>140</v>
      </c>
      <c r="G106" s="11">
        <v>860</v>
      </c>
      <c r="H106" s="11">
        <v>14</v>
      </c>
      <c r="I106" s="11">
        <v>0</v>
      </c>
      <c r="J106" s="12">
        <f t="shared" si="7"/>
        <v>1000</v>
      </c>
      <c r="K106" s="12">
        <f t="shared" si="8"/>
        <v>14.000000000000002</v>
      </c>
    </row>
    <row r="107" spans="1:11" x14ac:dyDescent="0.25">
      <c r="A107" s="10" t="s">
        <v>37</v>
      </c>
      <c r="B107" s="10" t="s">
        <v>21</v>
      </c>
      <c r="C107" s="10" t="s">
        <v>22</v>
      </c>
      <c r="D107" s="11">
        <v>0</v>
      </c>
      <c r="E107" s="11">
        <v>19000</v>
      </c>
      <c r="F107" s="11">
        <v>1370</v>
      </c>
      <c r="G107" s="11">
        <v>17630</v>
      </c>
      <c r="H107" s="11">
        <v>7.2105263157894735</v>
      </c>
      <c r="I107" s="11">
        <v>0</v>
      </c>
      <c r="J107" s="12">
        <f t="shared" si="7"/>
        <v>19000</v>
      </c>
      <c r="K107" s="12">
        <f t="shared" si="8"/>
        <v>7.2105263157894743</v>
      </c>
    </row>
    <row r="108" spans="1:11" x14ac:dyDescent="0.25">
      <c r="A108" s="40" t="s">
        <v>44</v>
      </c>
      <c r="B108" s="40"/>
      <c r="C108" s="40"/>
      <c r="D108" s="13">
        <v>0</v>
      </c>
      <c r="E108" s="13">
        <v>20000</v>
      </c>
      <c r="F108" s="13">
        <v>1510</v>
      </c>
      <c r="G108" s="13">
        <v>18490</v>
      </c>
      <c r="H108" s="13">
        <v>7.55</v>
      </c>
      <c r="I108" s="14">
        <v>0</v>
      </c>
      <c r="J108" s="15">
        <f t="shared" si="7"/>
        <v>20000</v>
      </c>
      <c r="K108" s="15">
        <f t="shared" si="8"/>
        <v>7.55</v>
      </c>
    </row>
    <row r="109" spans="1:11" x14ac:dyDescent="0.25">
      <c r="A109" s="10" t="s">
        <v>37</v>
      </c>
      <c r="B109" s="10" t="s">
        <v>45</v>
      </c>
      <c r="C109" s="10" t="s">
        <v>46</v>
      </c>
      <c r="D109" s="11">
        <v>0</v>
      </c>
      <c r="E109" s="11">
        <v>20000</v>
      </c>
      <c r="F109" s="11">
        <v>0</v>
      </c>
      <c r="G109" s="11">
        <v>20000</v>
      </c>
      <c r="H109" s="11">
        <v>0</v>
      </c>
      <c r="I109" s="11">
        <v>0</v>
      </c>
      <c r="J109" s="12">
        <f t="shared" si="7"/>
        <v>20000</v>
      </c>
      <c r="K109" s="12">
        <f t="shared" si="8"/>
        <v>0</v>
      </c>
    </row>
    <row r="110" spans="1:11" x14ac:dyDescent="0.25">
      <c r="A110" s="40" t="s">
        <v>65</v>
      </c>
      <c r="B110" s="40"/>
      <c r="C110" s="40"/>
      <c r="D110" s="13">
        <v>0</v>
      </c>
      <c r="E110" s="13">
        <v>20000</v>
      </c>
      <c r="F110" s="13">
        <v>0</v>
      </c>
      <c r="G110" s="13">
        <v>20000</v>
      </c>
      <c r="H110" s="13">
        <v>0</v>
      </c>
      <c r="I110" s="14">
        <v>0</v>
      </c>
      <c r="J110" s="15">
        <f t="shared" si="7"/>
        <v>20000</v>
      </c>
      <c r="K110" s="15">
        <f t="shared" si="8"/>
        <v>0</v>
      </c>
    </row>
    <row r="111" spans="1:11" x14ac:dyDescent="0.25">
      <c r="A111" s="10" t="s">
        <v>43</v>
      </c>
      <c r="B111" s="10" t="s">
        <v>11</v>
      </c>
      <c r="C111" s="10" t="s">
        <v>12</v>
      </c>
      <c r="D111" s="11">
        <v>20000</v>
      </c>
      <c r="E111" s="11">
        <v>20000</v>
      </c>
      <c r="F111" s="11">
        <v>0</v>
      </c>
      <c r="G111" s="11">
        <v>20000</v>
      </c>
      <c r="H111" s="11">
        <v>0</v>
      </c>
      <c r="I111" s="11">
        <v>0</v>
      </c>
      <c r="J111" s="12">
        <f t="shared" si="7"/>
        <v>20000</v>
      </c>
      <c r="K111" s="12">
        <f t="shared" si="8"/>
        <v>0</v>
      </c>
    </row>
    <row r="112" spans="1:11" x14ac:dyDescent="0.25">
      <c r="A112" s="10" t="s">
        <v>43</v>
      </c>
      <c r="B112" s="10" t="s">
        <v>21</v>
      </c>
      <c r="C112" s="10" t="s">
        <v>22</v>
      </c>
      <c r="D112" s="11">
        <v>5000</v>
      </c>
      <c r="E112" s="11">
        <v>5000</v>
      </c>
      <c r="F112" s="11">
        <v>4830</v>
      </c>
      <c r="G112" s="11">
        <v>170</v>
      </c>
      <c r="H112" s="11">
        <v>96.6</v>
      </c>
      <c r="I112" s="11">
        <v>0</v>
      </c>
      <c r="J112" s="12">
        <f t="shared" si="7"/>
        <v>5000</v>
      </c>
      <c r="K112" s="12">
        <f t="shared" si="8"/>
        <v>96.6</v>
      </c>
    </row>
    <row r="113" spans="1:11" x14ac:dyDescent="0.25">
      <c r="A113" s="10" t="s">
        <v>43</v>
      </c>
      <c r="B113" s="10" t="s">
        <v>23</v>
      </c>
      <c r="C113" s="10" t="s">
        <v>24</v>
      </c>
      <c r="D113" s="11">
        <v>2500000</v>
      </c>
      <c r="E113" s="11">
        <v>2500000</v>
      </c>
      <c r="F113" s="11">
        <v>1175787</v>
      </c>
      <c r="G113" s="11">
        <v>1324213</v>
      </c>
      <c r="H113" s="11">
        <v>47.031480000000002</v>
      </c>
      <c r="I113" s="11">
        <v>0</v>
      </c>
      <c r="J113" s="12">
        <f t="shared" si="7"/>
        <v>2500000</v>
      </c>
      <c r="K113" s="12">
        <f t="shared" si="8"/>
        <v>47.031479999999995</v>
      </c>
    </row>
    <row r="114" spans="1:11" x14ac:dyDescent="0.25">
      <c r="A114" s="10" t="s">
        <v>43</v>
      </c>
      <c r="B114" s="10" t="s">
        <v>25</v>
      </c>
      <c r="C114" s="10" t="s">
        <v>26</v>
      </c>
      <c r="D114" s="11">
        <v>845000</v>
      </c>
      <c r="E114" s="11">
        <v>845000</v>
      </c>
      <c r="F114" s="11">
        <v>397426</v>
      </c>
      <c r="G114" s="11">
        <v>447574</v>
      </c>
      <c r="H114" s="11">
        <v>47.032662721893495</v>
      </c>
      <c r="I114" s="11">
        <v>0</v>
      </c>
      <c r="J114" s="12">
        <f t="shared" si="7"/>
        <v>845000</v>
      </c>
      <c r="K114" s="12">
        <f t="shared" si="8"/>
        <v>47.032662721893495</v>
      </c>
    </row>
    <row r="115" spans="1:11" x14ac:dyDescent="0.25">
      <c r="A115" s="40" t="s">
        <v>44</v>
      </c>
      <c r="B115" s="40"/>
      <c r="C115" s="40"/>
      <c r="D115" s="13">
        <v>3370000</v>
      </c>
      <c r="E115" s="13">
        <v>3370000</v>
      </c>
      <c r="F115" s="13">
        <v>1578043</v>
      </c>
      <c r="G115" s="13">
        <v>1791957</v>
      </c>
      <c r="H115" s="13">
        <v>46.83</v>
      </c>
      <c r="I115" s="14">
        <v>0</v>
      </c>
      <c r="J115" s="15">
        <f t="shared" si="7"/>
        <v>3370000</v>
      </c>
      <c r="K115" s="15">
        <f t="shared" si="8"/>
        <v>46.826201780415431</v>
      </c>
    </row>
    <row r="116" spans="1:11" x14ac:dyDescent="0.25">
      <c r="A116" s="10" t="s">
        <v>43</v>
      </c>
      <c r="B116" s="10" t="s">
        <v>45</v>
      </c>
      <c r="C116" s="10" t="s">
        <v>46</v>
      </c>
      <c r="D116" s="11">
        <v>3370000</v>
      </c>
      <c r="E116" s="11">
        <v>3370000</v>
      </c>
      <c r="F116" s="11">
        <v>1578043</v>
      </c>
      <c r="G116" s="11">
        <v>1791957</v>
      </c>
      <c r="H116" s="11">
        <v>46.826201780415431</v>
      </c>
      <c r="I116" s="11">
        <v>0</v>
      </c>
      <c r="J116" s="12">
        <f t="shared" si="7"/>
        <v>3370000</v>
      </c>
      <c r="K116" s="12">
        <f t="shared" si="8"/>
        <v>46.826201780415431</v>
      </c>
    </row>
    <row r="117" spans="1:11" x14ac:dyDescent="0.25">
      <c r="A117" s="40" t="s">
        <v>57</v>
      </c>
      <c r="B117" s="40"/>
      <c r="C117" s="40"/>
      <c r="D117" s="13">
        <v>3370000</v>
      </c>
      <c r="E117" s="13">
        <v>3370000</v>
      </c>
      <c r="F117" s="13">
        <v>1578043</v>
      </c>
      <c r="G117" s="13">
        <v>1791957</v>
      </c>
      <c r="H117" s="13">
        <v>46.83</v>
      </c>
      <c r="I117" s="14">
        <v>0</v>
      </c>
      <c r="J117" s="15">
        <f t="shared" si="7"/>
        <v>3370000</v>
      </c>
      <c r="K117" s="15">
        <f t="shared" si="8"/>
        <v>46.826201780415431</v>
      </c>
    </row>
    <row r="118" spans="1:11" x14ac:dyDescent="0.25">
      <c r="A118" s="40" t="s">
        <v>66</v>
      </c>
      <c r="B118" s="40"/>
      <c r="C118" s="40"/>
      <c r="D118" s="13">
        <v>4127000</v>
      </c>
      <c r="E118" s="13">
        <v>4147000</v>
      </c>
      <c r="F118" s="13">
        <v>1868360.03</v>
      </c>
      <c r="G118" s="13">
        <v>2278639.9700000002</v>
      </c>
      <c r="H118" s="13">
        <v>45.05</v>
      </c>
      <c r="I118" s="14">
        <v>203098.5</v>
      </c>
      <c r="J118" s="15">
        <f>E118+I118</f>
        <v>4350098.5</v>
      </c>
      <c r="K118" s="15">
        <f t="shared" si="8"/>
        <v>42.949832745166574</v>
      </c>
    </row>
    <row r="119" spans="1:11" x14ac:dyDescent="0.25">
      <c r="A119" s="40" t="s">
        <v>67</v>
      </c>
      <c r="B119" s="40"/>
      <c r="C119" s="40"/>
      <c r="D119" s="13">
        <v>4127000</v>
      </c>
      <c r="E119" s="13">
        <v>4147000</v>
      </c>
      <c r="F119" s="13">
        <v>1964843</v>
      </c>
      <c r="G119" s="13">
        <v>2182157</v>
      </c>
      <c r="H119" s="13">
        <v>47.38</v>
      </c>
      <c r="I119" s="14">
        <v>203098.5</v>
      </c>
      <c r="J119" s="15">
        <f t="shared" si="7"/>
        <v>4350098.5</v>
      </c>
      <c r="K119" s="15">
        <f t="shared" si="8"/>
        <v>45.16778183298608</v>
      </c>
    </row>
    <row r="120" spans="1:11" x14ac:dyDescent="0.25">
      <c r="A120" s="16" t="s">
        <v>10</v>
      </c>
      <c r="B120" s="16" t="s">
        <v>11</v>
      </c>
      <c r="C120" s="16" t="s">
        <v>12</v>
      </c>
      <c r="D120" s="17">
        <v>100000</v>
      </c>
      <c r="E120" s="17">
        <v>98826</v>
      </c>
      <c r="F120" s="17">
        <v>64585.23</v>
      </c>
      <c r="G120" s="17">
        <v>34240.769999999997</v>
      </c>
      <c r="H120" s="17">
        <v>65.352467974014942</v>
      </c>
      <c r="I120" s="17">
        <v>0</v>
      </c>
      <c r="J120" s="18">
        <f>E120+I120</f>
        <v>98826</v>
      </c>
      <c r="K120" s="19">
        <f>F120/J120*100</f>
        <v>65.352467974014942</v>
      </c>
    </row>
    <row r="121" spans="1:11" x14ac:dyDescent="0.25">
      <c r="A121" s="16" t="s">
        <v>10</v>
      </c>
      <c r="B121" s="16" t="s">
        <v>13</v>
      </c>
      <c r="C121" s="16" t="s">
        <v>14</v>
      </c>
      <c r="D121" s="17">
        <v>685000</v>
      </c>
      <c r="E121" s="17">
        <v>685000</v>
      </c>
      <c r="F121" s="17">
        <v>305630.77</v>
      </c>
      <c r="G121" s="17">
        <v>379369.23</v>
      </c>
      <c r="H121" s="17">
        <v>44.61763065693431</v>
      </c>
      <c r="I121" s="17">
        <v>0</v>
      </c>
      <c r="J121" s="18">
        <f t="shared" ref="J121:J160" si="9">E121+I121</f>
        <v>685000</v>
      </c>
      <c r="K121" s="19">
        <f t="shared" ref="K121:K160" si="10">F121/J121*100</f>
        <v>44.61763065693431</v>
      </c>
    </row>
    <row r="122" spans="1:11" x14ac:dyDescent="0.25">
      <c r="A122" s="16" t="s">
        <v>10</v>
      </c>
      <c r="B122" s="16" t="s">
        <v>15</v>
      </c>
      <c r="C122" s="16" t="s">
        <v>16</v>
      </c>
      <c r="D122" s="17">
        <v>80000</v>
      </c>
      <c r="E122" s="17">
        <v>80000</v>
      </c>
      <c r="F122" s="17">
        <v>10444.6</v>
      </c>
      <c r="G122" s="17">
        <v>69555.399999999994</v>
      </c>
      <c r="H122" s="17">
        <v>13.05575</v>
      </c>
      <c r="I122" s="17">
        <v>0</v>
      </c>
      <c r="J122" s="18">
        <f t="shared" si="9"/>
        <v>80000</v>
      </c>
      <c r="K122" s="19">
        <f t="shared" si="10"/>
        <v>13.05575</v>
      </c>
    </row>
    <row r="123" spans="1:11" x14ac:dyDescent="0.25">
      <c r="A123" s="16" t="s">
        <v>10</v>
      </c>
      <c r="B123" s="16" t="s">
        <v>17</v>
      </c>
      <c r="C123" s="16" t="s">
        <v>18</v>
      </c>
      <c r="D123" s="17">
        <v>1000</v>
      </c>
      <c r="E123" s="17">
        <v>2174</v>
      </c>
      <c r="F123" s="17">
        <v>2174</v>
      </c>
      <c r="G123" s="17">
        <v>0</v>
      </c>
      <c r="H123" s="17">
        <v>100</v>
      </c>
      <c r="I123" s="17">
        <v>0</v>
      </c>
      <c r="J123" s="18">
        <f t="shared" si="9"/>
        <v>2174</v>
      </c>
      <c r="K123" s="19">
        <f t="shared" si="10"/>
        <v>100</v>
      </c>
    </row>
    <row r="124" spans="1:11" x14ac:dyDescent="0.25">
      <c r="A124" s="16" t="s">
        <v>10</v>
      </c>
      <c r="B124" s="16" t="s">
        <v>19</v>
      </c>
      <c r="C124" s="16" t="s">
        <v>20</v>
      </c>
      <c r="D124" s="17">
        <v>3000</v>
      </c>
      <c r="E124" s="17">
        <v>3000</v>
      </c>
      <c r="F124" s="17">
        <v>667</v>
      </c>
      <c r="G124" s="17">
        <v>2333</v>
      </c>
      <c r="H124" s="17">
        <v>22.233333333333334</v>
      </c>
      <c r="I124" s="17">
        <v>0</v>
      </c>
      <c r="J124" s="18">
        <f t="shared" si="9"/>
        <v>3000</v>
      </c>
      <c r="K124" s="19">
        <f t="shared" si="10"/>
        <v>22.233333333333334</v>
      </c>
    </row>
    <row r="125" spans="1:11" x14ac:dyDescent="0.25">
      <c r="A125" s="16" t="s">
        <v>10</v>
      </c>
      <c r="B125" s="16" t="s">
        <v>21</v>
      </c>
      <c r="C125" s="16" t="s">
        <v>22</v>
      </c>
      <c r="D125" s="17">
        <v>110000</v>
      </c>
      <c r="E125" s="17">
        <v>110000</v>
      </c>
      <c r="F125" s="17">
        <v>53725.26</v>
      </c>
      <c r="G125" s="17">
        <v>56274.74</v>
      </c>
      <c r="H125" s="17">
        <v>48.841145454545455</v>
      </c>
      <c r="I125" s="17">
        <v>0</v>
      </c>
      <c r="J125" s="18">
        <f t="shared" si="9"/>
        <v>110000</v>
      </c>
      <c r="K125" s="19">
        <f t="shared" si="10"/>
        <v>48.841145454545455</v>
      </c>
    </row>
    <row r="126" spans="1:11" x14ac:dyDescent="0.25">
      <c r="A126" s="16" t="s">
        <v>10</v>
      </c>
      <c r="B126" s="16" t="s">
        <v>23</v>
      </c>
      <c r="C126" s="16" t="s">
        <v>24</v>
      </c>
      <c r="D126" s="17">
        <v>20000</v>
      </c>
      <c r="E126" s="17">
        <v>20000</v>
      </c>
      <c r="F126" s="17">
        <v>0</v>
      </c>
      <c r="G126" s="17">
        <v>20000</v>
      </c>
      <c r="H126" s="17">
        <v>0</v>
      </c>
      <c r="I126" s="17">
        <v>0</v>
      </c>
      <c r="J126" s="18">
        <f t="shared" si="9"/>
        <v>20000</v>
      </c>
      <c r="K126" s="19">
        <f t="shared" si="10"/>
        <v>0</v>
      </c>
    </row>
    <row r="127" spans="1:11" x14ac:dyDescent="0.25">
      <c r="A127" s="16" t="s">
        <v>10</v>
      </c>
      <c r="B127" s="16" t="s">
        <v>31</v>
      </c>
      <c r="C127" s="16" t="s">
        <v>32</v>
      </c>
      <c r="D127" s="17">
        <v>67491</v>
      </c>
      <c r="E127" s="17">
        <v>67491</v>
      </c>
      <c r="F127" s="17">
        <v>0</v>
      </c>
      <c r="G127" s="17">
        <v>67491</v>
      </c>
      <c r="H127" s="17">
        <v>0</v>
      </c>
      <c r="I127" s="17">
        <v>0</v>
      </c>
      <c r="J127" s="18">
        <f t="shared" si="9"/>
        <v>67491</v>
      </c>
      <c r="K127" s="19">
        <f t="shared" si="10"/>
        <v>0</v>
      </c>
    </row>
    <row r="128" spans="1:11" x14ac:dyDescent="0.25">
      <c r="A128" s="16" t="s">
        <v>10</v>
      </c>
      <c r="B128" s="16" t="s">
        <v>33</v>
      </c>
      <c r="C128" s="16" t="s">
        <v>34</v>
      </c>
      <c r="D128" s="17">
        <v>17509</v>
      </c>
      <c r="E128" s="17">
        <v>17509</v>
      </c>
      <c r="F128" s="17">
        <v>16224</v>
      </c>
      <c r="G128" s="17">
        <v>1285</v>
      </c>
      <c r="H128" s="17">
        <v>92.66091724256097</v>
      </c>
      <c r="I128" s="17">
        <v>0</v>
      </c>
      <c r="J128" s="18">
        <f t="shared" si="9"/>
        <v>17509</v>
      </c>
      <c r="K128" s="19">
        <f t="shared" si="10"/>
        <v>92.66091724256097</v>
      </c>
    </row>
    <row r="129" spans="1:11" x14ac:dyDescent="0.25">
      <c r="A129" s="43" t="s">
        <v>44</v>
      </c>
      <c r="B129" s="43"/>
      <c r="C129" s="43"/>
      <c r="D129" s="21">
        <v>1084000</v>
      </c>
      <c r="E129" s="21">
        <v>1084000</v>
      </c>
      <c r="F129" s="21">
        <v>453450.86</v>
      </c>
      <c r="G129" s="21">
        <v>630549.14</v>
      </c>
      <c r="H129" s="21">
        <v>41.83</v>
      </c>
      <c r="I129" s="22">
        <v>0</v>
      </c>
      <c r="J129" s="23">
        <f t="shared" si="9"/>
        <v>1084000</v>
      </c>
      <c r="K129" s="24">
        <f t="shared" si="10"/>
        <v>41.831260147601476</v>
      </c>
    </row>
    <row r="130" spans="1:11" x14ac:dyDescent="0.25">
      <c r="A130" s="16" t="s">
        <v>10</v>
      </c>
      <c r="B130" s="16" t="s">
        <v>45</v>
      </c>
      <c r="C130" s="16" t="s">
        <v>46</v>
      </c>
      <c r="D130" s="17">
        <v>1084000</v>
      </c>
      <c r="E130" s="17">
        <v>1084000</v>
      </c>
      <c r="F130" s="17">
        <v>542000</v>
      </c>
      <c r="G130" s="17">
        <v>542000</v>
      </c>
      <c r="H130" s="17">
        <v>50</v>
      </c>
      <c r="I130" s="17">
        <v>0</v>
      </c>
      <c r="J130" s="18">
        <f t="shared" si="9"/>
        <v>1084000</v>
      </c>
      <c r="K130" s="19">
        <f t="shared" si="10"/>
        <v>50</v>
      </c>
    </row>
    <row r="131" spans="1:11" x14ac:dyDescent="0.25">
      <c r="A131" s="43" t="s">
        <v>57</v>
      </c>
      <c r="B131" s="43"/>
      <c r="C131" s="43"/>
      <c r="D131" s="21">
        <v>1084000</v>
      </c>
      <c r="E131" s="21">
        <v>1084000</v>
      </c>
      <c r="F131" s="21">
        <v>542000</v>
      </c>
      <c r="G131" s="21">
        <v>542000</v>
      </c>
      <c r="H131" s="21">
        <v>50</v>
      </c>
      <c r="I131" s="22">
        <v>0</v>
      </c>
      <c r="J131" s="23">
        <f t="shared" si="9"/>
        <v>1084000</v>
      </c>
      <c r="K131" s="24">
        <f t="shared" si="10"/>
        <v>50</v>
      </c>
    </row>
    <row r="132" spans="1:11" x14ac:dyDescent="0.25">
      <c r="A132" s="16" t="s">
        <v>36</v>
      </c>
      <c r="B132" s="16" t="s">
        <v>11</v>
      </c>
      <c r="C132" s="20" t="s">
        <v>58</v>
      </c>
      <c r="D132" s="17">
        <v>430000</v>
      </c>
      <c r="E132" s="17">
        <v>430000</v>
      </c>
      <c r="F132" s="17">
        <v>235954.66</v>
      </c>
      <c r="G132" s="17">
        <v>194045.34</v>
      </c>
      <c r="H132" s="17">
        <v>54.873176744186047</v>
      </c>
      <c r="I132" s="17">
        <v>0</v>
      </c>
      <c r="J132" s="18">
        <f t="shared" si="9"/>
        <v>430000</v>
      </c>
      <c r="K132" s="19">
        <f t="shared" si="10"/>
        <v>54.873176744186047</v>
      </c>
    </row>
    <row r="133" spans="1:11" x14ac:dyDescent="0.25">
      <c r="A133" s="16" t="s">
        <v>36</v>
      </c>
      <c r="B133" s="16" t="s">
        <v>11</v>
      </c>
      <c r="C133" s="16" t="s">
        <v>12</v>
      </c>
      <c r="D133" s="17">
        <v>28000</v>
      </c>
      <c r="E133" s="17">
        <v>28000</v>
      </c>
      <c r="F133" s="17">
        <v>-7.31</v>
      </c>
      <c r="G133" s="17">
        <v>28007.31</v>
      </c>
      <c r="H133" s="17">
        <f>F133/E133*100</f>
        <v>-2.6107142857142853E-2</v>
      </c>
      <c r="I133" s="17">
        <v>0</v>
      </c>
      <c r="J133" s="18">
        <f t="shared" si="9"/>
        <v>28000</v>
      </c>
      <c r="K133" s="19">
        <f t="shared" si="10"/>
        <v>-2.6107142857142853E-2</v>
      </c>
    </row>
    <row r="134" spans="1:11" x14ac:dyDescent="0.25">
      <c r="A134" s="16" t="s">
        <v>36</v>
      </c>
      <c r="B134" s="16" t="s">
        <v>17</v>
      </c>
      <c r="C134" s="16" t="s">
        <v>18</v>
      </c>
      <c r="D134" s="17">
        <v>500</v>
      </c>
      <c r="E134" s="17">
        <v>500</v>
      </c>
      <c r="F134" s="17">
        <v>0</v>
      </c>
      <c r="G134" s="17">
        <v>500</v>
      </c>
      <c r="H134" s="17">
        <v>0</v>
      </c>
      <c r="I134" s="17">
        <v>0</v>
      </c>
      <c r="J134" s="18">
        <f t="shared" si="9"/>
        <v>500</v>
      </c>
      <c r="K134" s="19">
        <f t="shared" si="10"/>
        <v>0</v>
      </c>
    </row>
    <row r="135" spans="1:11" x14ac:dyDescent="0.25">
      <c r="A135" s="16" t="s">
        <v>36</v>
      </c>
      <c r="B135" s="16" t="s">
        <v>19</v>
      </c>
      <c r="C135" s="16" t="s">
        <v>20</v>
      </c>
      <c r="D135" s="17">
        <v>1500</v>
      </c>
      <c r="E135" s="17">
        <v>1500</v>
      </c>
      <c r="F135" s="17">
        <v>0</v>
      </c>
      <c r="G135" s="17">
        <v>1500</v>
      </c>
      <c r="H135" s="17">
        <v>0</v>
      </c>
      <c r="I135" s="17">
        <v>0</v>
      </c>
      <c r="J135" s="18">
        <f t="shared" si="9"/>
        <v>1500</v>
      </c>
      <c r="K135" s="19">
        <f t="shared" si="10"/>
        <v>0</v>
      </c>
    </row>
    <row r="136" spans="1:11" x14ac:dyDescent="0.25">
      <c r="A136" s="16" t="s">
        <v>36</v>
      </c>
      <c r="B136" s="16" t="s">
        <v>21</v>
      </c>
      <c r="C136" s="16" t="s">
        <v>22</v>
      </c>
      <c r="D136" s="17">
        <v>12000</v>
      </c>
      <c r="E136" s="17">
        <v>12000</v>
      </c>
      <c r="F136" s="17">
        <v>2700</v>
      </c>
      <c r="G136" s="17">
        <v>9300</v>
      </c>
      <c r="H136" s="17">
        <v>22.5</v>
      </c>
      <c r="I136" s="17">
        <v>0</v>
      </c>
      <c r="J136" s="18">
        <f t="shared" si="9"/>
        <v>12000</v>
      </c>
      <c r="K136" s="19">
        <f t="shared" si="10"/>
        <v>22.5</v>
      </c>
    </row>
    <row r="137" spans="1:11" x14ac:dyDescent="0.25">
      <c r="A137" s="16" t="s">
        <v>36</v>
      </c>
      <c r="B137" s="16" t="s">
        <v>31</v>
      </c>
      <c r="C137" s="16" t="s">
        <v>32</v>
      </c>
      <c r="D137" s="17">
        <v>104000</v>
      </c>
      <c r="E137" s="17">
        <v>104000</v>
      </c>
      <c r="F137" s="17">
        <v>4488</v>
      </c>
      <c r="G137" s="17">
        <v>99512</v>
      </c>
      <c r="H137" s="17">
        <v>4.3153846153846152</v>
      </c>
      <c r="I137" s="17">
        <v>0</v>
      </c>
      <c r="J137" s="18">
        <f t="shared" si="9"/>
        <v>104000</v>
      </c>
      <c r="K137" s="19">
        <f t="shared" si="10"/>
        <v>4.3153846153846152</v>
      </c>
    </row>
    <row r="138" spans="1:11" x14ac:dyDescent="0.25">
      <c r="A138" s="43" t="s">
        <v>44</v>
      </c>
      <c r="B138" s="43"/>
      <c r="C138" s="43"/>
      <c r="D138" s="21">
        <v>576000</v>
      </c>
      <c r="E138" s="21">
        <v>576000</v>
      </c>
      <c r="F138" s="21">
        <v>243135.35</v>
      </c>
      <c r="G138" s="21">
        <v>332864.65000000002</v>
      </c>
      <c r="H138" s="21">
        <v>42.21</v>
      </c>
      <c r="I138" s="22">
        <v>0</v>
      </c>
      <c r="J138" s="23">
        <f t="shared" si="9"/>
        <v>576000</v>
      </c>
      <c r="K138" s="24">
        <f t="shared" si="10"/>
        <v>42.210998263888889</v>
      </c>
    </row>
    <row r="139" spans="1:11" x14ac:dyDescent="0.25">
      <c r="A139" s="16" t="s">
        <v>36</v>
      </c>
      <c r="B139" s="16" t="s">
        <v>49</v>
      </c>
      <c r="C139" s="20" t="s">
        <v>59</v>
      </c>
      <c r="D139" s="17">
        <v>430000</v>
      </c>
      <c r="E139" s="17">
        <v>430000</v>
      </c>
      <c r="F139" s="17">
        <v>262457</v>
      </c>
      <c r="G139" s="17">
        <v>167543</v>
      </c>
      <c r="H139" s="17">
        <v>61.036511627906975</v>
      </c>
      <c r="I139" s="17">
        <v>0</v>
      </c>
      <c r="J139" s="18">
        <f t="shared" si="9"/>
        <v>430000</v>
      </c>
      <c r="K139" s="19">
        <f t="shared" si="10"/>
        <v>61.036511627906975</v>
      </c>
    </row>
    <row r="140" spans="1:11" x14ac:dyDescent="0.25">
      <c r="A140" s="16" t="s">
        <v>36</v>
      </c>
      <c r="B140" s="16" t="s">
        <v>49</v>
      </c>
      <c r="C140" s="16" t="s">
        <v>50</v>
      </c>
      <c r="D140" s="17">
        <v>145000</v>
      </c>
      <c r="E140" s="17">
        <v>145000</v>
      </c>
      <c r="F140" s="17">
        <v>68400</v>
      </c>
      <c r="G140" s="17">
        <v>76600</v>
      </c>
      <c r="H140" s="17">
        <f>F140/E140*100</f>
        <v>47.172413793103445</v>
      </c>
      <c r="I140" s="17">
        <v>0</v>
      </c>
      <c r="J140" s="18">
        <f t="shared" si="9"/>
        <v>145000</v>
      </c>
      <c r="K140" s="19">
        <f t="shared" si="10"/>
        <v>47.172413793103445</v>
      </c>
    </row>
    <row r="141" spans="1:11" x14ac:dyDescent="0.25">
      <c r="A141" s="16" t="s">
        <v>36</v>
      </c>
      <c r="B141" s="16" t="s">
        <v>47</v>
      </c>
      <c r="C141" s="16" t="s">
        <v>48</v>
      </c>
      <c r="D141" s="17">
        <v>1000</v>
      </c>
      <c r="E141" s="17">
        <v>1000</v>
      </c>
      <c r="F141" s="17">
        <v>0</v>
      </c>
      <c r="G141" s="17">
        <v>1000</v>
      </c>
      <c r="H141" s="17">
        <v>0</v>
      </c>
      <c r="I141" s="17">
        <v>0</v>
      </c>
      <c r="J141" s="18">
        <f t="shared" si="9"/>
        <v>1000</v>
      </c>
      <c r="K141" s="19">
        <f t="shared" si="10"/>
        <v>0</v>
      </c>
    </row>
    <row r="142" spans="1:11" x14ac:dyDescent="0.25">
      <c r="A142" s="43" t="s">
        <v>57</v>
      </c>
      <c r="B142" s="43"/>
      <c r="C142" s="43"/>
      <c r="D142" s="21">
        <v>576000</v>
      </c>
      <c r="E142" s="21">
        <v>576000</v>
      </c>
      <c r="F142" s="21">
        <v>330857</v>
      </c>
      <c r="G142" s="21">
        <v>245143</v>
      </c>
      <c r="H142" s="21">
        <v>57.44</v>
      </c>
      <c r="I142" s="22">
        <v>0</v>
      </c>
      <c r="J142" s="23">
        <f t="shared" si="9"/>
        <v>576000</v>
      </c>
      <c r="K142" s="24">
        <f t="shared" si="10"/>
        <v>57.440451388888889</v>
      </c>
    </row>
    <row r="143" spans="1:11" x14ac:dyDescent="0.25">
      <c r="A143" s="16" t="s">
        <v>37</v>
      </c>
      <c r="B143" s="16" t="s">
        <v>17</v>
      </c>
      <c r="C143" s="16" t="s">
        <v>18</v>
      </c>
      <c r="D143" s="17">
        <v>0</v>
      </c>
      <c r="E143" s="17">
        <v>1000</v>
      </c>
      <c r="F143" s="17">
        <v>682</v>
      </c>
      <c r="G143" s="17">
        <v>318</v>
      </c>
      <c r="H143" s="17">
        <v>68.2</v>
      </c>
      <c r="I143" s="17">
        <v>0</v>
      </c>
      <c r="J143" s="18">
        <f t="shared" si="9"/>
        <v>1000</v>
      </c>
      <c r="K143" s="19">
        <f>F143/J143*100</f>
        <v>68.2</v>
      </c>
    </row>
    <row r="144" spans="1:11" x14ac:dyDescent="0.25">
      <c r="A144" s="16" t="s">
        <v>37</v>
      </c>
      <c r="B144" s="16" t="s">
        <v>21</v>
      </c>
      <c r="C144" s="16" t="s">
        <v>22</v>
      </c>
      <c r="D144" s="17">
        <v>0</v>
      </c>
      <c r="E144" s="17">
        <v>43970</v>
      </c>
      <c r="F144" s="17">
        <v>43970</v>
      </c>
      <c r="G144" s="17">
        <v>0</v>
      </c>
      <c r="H144" s="17">
        <v>100</v>
      </c>
      <c r="I144" s="17">
        <v>0</v>
      </c>
      <c r="J144" s="18">
        <f t="shared" si="9"/>
        <v>43970</v>
      </c>
      <c r="K144" s="19">
        <f t="shared" si="10"/>
        <v>100</v>
      </c>
    </row>
    <row r="145" spans="1:11" x14ac:dyDescent="0.25">
      <c r="A145" s="16" t="s">
        <v>37</v>
      </c>
      <c r="B145" s="16" t="s">
        <v>23</v>
      </c>
      <c r="C145" s="16" t="s">
        <v>24</v>
      </c>
      <c r="D145" s="17">
        <v>0</v>
      </c>
      <c r="E145" s="17">
        <v>410567</v>
      </c>
      <c r="F145" s="17">
        <v>61785</v>
      </c>
      <c r="G145" s="17">
        <v>348782</v>
      </c>
      <c r="H145" s="17">
        <v>15.05</v>
      </c>
      <c r="I145" s="17">
        <v>0</v>
      </c>
      <c r="J145" s="18">
        <f t="shared" si="9"/>
        <v>410567</v>
      </c>
      <c r="K145" s="19">
        <f t="shared" si="10"/>
        <v>15.04870094284246</v>
      </c>
    </row>
    <row r="146" spans="1:11" x14ac:dyDescent="0.25">
      <c r="A146" s="16" t="s">
        <v>37</v>
      </c>
      <c r="B146" s="16" t="s">
        <v>25</v>
      </c>
      <c r="C146" s="16" t="s">
        <v>26</v>
      </c>
      <c r="D146" s="17">
        <v>0</v>
      </c>
      <c r="E146" s="17">
        <v>146138</v>
      </c>
      <c r="F146" s="17">
        <v>20887</v>
      </c>
      <c r="G146" s="17">
        <v>125251</v>
      </c>
      <c r="H146" s="17">
        <v>14.292654887845735</v>
      </c>
      <c r="I146" s="17">
        <v>0</v>
      </c>
      <c r="J146" s="18">
        <f t="shared" si="9"/>
        <v>146138</v>
      </c>
      <c r="K146" s="19">
        <f t="shared" si="10"/>
        <v>14.292654887845735</v>
      </c>
    </row>
    <row r="147" spans="1:11" x14ac:dyDescent="0.25">
      <c r="A147" s="16" t="s">
        <v>37</v>
      </c>
      <c r="B147" s="16" t="s">
        <v>38</v>
      </c>
      <c r="C147" s="16" t="s">
        <v>39</v>
      </c>
      <c r="D147" s="17">
        <v>0</v>
      </c>
      <c r="E147" s="17">
        <v>8647</v>
      </c>
      <c r="F147" s="17">
        <v>0</v>
      </c>
      <c r="G147" s="17">
        <v>8647</v>
      </c>
      <c r="H147" s="17">
        <v>0</v>
      </c>
      <c r="I147" s="17">
        <v>0</v>
      </c>
      <c r="J147" s="18">
        <f t="shared" si="9"/>
        <v>8647</v>
      </c>
      <c r="K147" s="19">
        <f t="shared" si="10"/>
        <v>0</v>
      </c>
    </row>
    <row r="148" spans="1:11" x14ac:dyDescent="0.25">
      <c r="A148" s="16" t="s">
        <v>37</v>
      </c>
      <c r="B148" s="16" t="s">
        <v>27</v>
      </c>
      <c r="C148" s="16" t="s">
        <v>28</v>
      </c>
      <c r="D148" s="17">
        <v>0</v>
      </c>
      <c r="E148" s="17">
        <v>1816</v>
      </c>
      <c r="F148" s="17">
        <v>0</v>
      </c>
      <c r="G148" s="17">
        <v>1816</v>
      </c>
      <c r="H148" s="17">
        <v>0</v>
      </c>
      <c r="I148" s="17">
        <v>0</v>
      </c>
      <c r="J148" s="18">
        <f t="shared" si="9"/>
        <v>1816</v>
      </c>
      <c r="K148" s="19">
        <f t="shared" si="10"/>
        <v>0</v>
      </c>
    </row>
    <row r="149" spans="1:11" x14ac:dyDescent="0.25">
      <c r="A149" s="43" t="s">
        <v>44</v>
      </c>
      <c r="B149" s="43"/>
      <c r="C149" s="43"/>
      <c r="D149" s="21">
        <v>0</v>
      </c>
      <c r="E149" s="21">
        <v>612138</v>
      </c>
      <c r="F149" s="21">
        <v>127324</v>
      </c>
      <c r="G149" s="21">
        <v>484814</v>
      </c>
      <c r="H149" s="21">
        <v>20.8</v>
      </c>
      <c r="I149" s="22">
        <v>0</v>
      </c>
      <c r="J149" s="23">
        <f t="shared" si="9"/>
        <v>612138</v>
      </c>
      <c r="K149" s="24">
        <f t="shared" si="10"/>
        <v>20.799884993253155</v>
      </c>
    </row>
    <row r="150" spans="1:11" x14ac:dyDescent="0.25">
      <c r="A150" s="16" t="s">
        <v>37</v>
      </c>
      <c r="B150" s="16" t="s">
        <v>45</v>
      </c>
      <c r="C150" s="16" t="s">
        <v>46</v>
      </c>
      <c r="D150" s="17">
        <v>0</v>
      </c>
      <c r="E150" s="17">
        <v>612138</v>
      </c>
      <c r="F150" s="17">
        <v>0</v>
      </c>
      <c r="G150" s="17">
        <v>612138</v>
      </c>
      <c r="H150" s="17">
        <v>0</v>
      </c>
      <c r="I150" s="17">
        <v>0</v>
      </c>
      <c r="J150" s="18">
        <f t="shared" si="9"/>
        <v>612138</v>
      </c>
      <c r="K150" s="19">
        <f t="shared" si="10"/>
        <v>0</v>
      </c>
    </row>
    <row r="151" spans="1:11" x14ac:dyDescent="0.25">
      <c r="A151" s="43" t="s">
        <v>57</v>
      </c>
      <c r="B151" s="43"/>
      <c r="C151" s="43"/>
      <c r="D151" s="21">
        <v>0</v>
      </c>
      <c r="E151" s="21">
        <v>612138</v>
      </c>
      <c r="F151" s="21">
        <v>0</v>
      </c>
      <c r="G151" s="21">
        <v>612138</v>
      </c>
      <c r="H151" s="21">
        <v>0</v>
      </c>
      <c r="I151" s="22">
        <v>0</v>
      </c>
      <c r="J151" s="23">
        <f t="shared" si="9"/>
        <v>612138</v>
      </c>
      <c r="K151" s="24">
        <f t="shared" si="10"/>
        <v>0</v>
      </c>
    </row>
    <row r="152" spans="1:11" x14ac:dyDescent="0.25">
      <c r="A152" s="16" t="s">
        <v>43</v>
      </c>
      <c r="B152" s="16" t="s">
        <v>11</v>
      </c>
      <c r="C152" s="16" t="s">
        <v>12</v>
      </c>
      <c r="D152" s="17">
        <v>13100</v>
      </c>
      <c r="E152" s="17">
        <v>10640</v>
      </c>
      <c r="F152" s="17">
        <v>1733</v>
      </c>
      <c r="G152" s="17">
        <v>8907</v>
      </c>
      <c r="H152" s="17">
        <v>16.287593984962406</v>
      </c>
      <c r="I152" s="17">
        <v>0</v>
      </c>
      <c r="J152" s="18">
        <f t="shared" si="9"/>
        <v>10640</v>
      </c>
      <c r="K152" s="19">
        <f t="shared" si="10"/>
        <v>16.287593984962406</v>
      </c>
    </row>
    <row r="153" spans="1:11" x14ac:dyDescent="0.25">
      <c r="A153" s="16" t="s">
        <v>43</v>
      </c>
      <c r="B153" s="16" t="s">
        <v>21</v>
      </c>
      <c r="C153" s="16" t="s">
        <v>22</v>
      </c>
      <c r="D153" s="17">
        <v>3700</v>
      </c>
      <c r="E153" s="17">
        <v>6160</v>
      </c>
      <c r="F153" s="17">
        <v>6160</v>
      </c>
      <c r="G153" s="17">
        <v>0</v>
      </c>
      <c r="H153" s="17">
        <v>100</v>
      </c>
      <c r="I153" s="17">
        <v>0</v>
      </c>
      <c r="J153" s="18">
        <f t="shared" si="9"/>
        <v>6160</v>
      </c>
      <c r="K153" s="19">
        <f t="shared" si="10"/>
        <v>100</v>
      </c>
    </row>
    <row r="154" spans="1:11" x14ac:dyDescent="0.25">
      <c r="A154" s="16" t="s">
        <v>43</v>
      </c>
      <c r="B154" s="16" t="s">
        <v>23</v>
      </c>
      <c r="C154" s="16" t="s">
        <v>24</v>
      </c>
      <c r="D154" s="17">
        <v>4250000</v>
      </c>
      <c r="E154" s="17">
        <v>4250000</v>
      </c>
      <c r="F154" s="17">
        <v>2004698</v>
      </c>
      <c r="G154" s="17">
        <v>2245302</v>
      </c>
      <c r="H154" s="17">
        <v>47.169364705882352</v>
      </c>
      <c r="I154" s="17">
        <v>0</v>
      </c>
      <c r="J154" s="18">
        <f t="shared" si="9"/>
        <v>4250000</v>
      </c>
      <c r="K154" s="19">
        <f t="shared" si="10"/>
        <v>47.169364705882359</v>
      </c>
    </row>
    <row r="155" spans="1:11" x14ac:dyDescent="0.25">
      <c r="A155" s="16" t="s">
        <v>43</v>
      </c>
      <c r="B155" s="16" t="s">
        <v>25</v>
      </c>
      <c r="C155" s="16" t="s">
        <v>26</v>
      </c>
      <c r="D155" s="17">
        <v>1436500</v>
      </c>
      <c r="E155" s="17">
        <v>1436500</v>
      </c>
      <c r="F155" s="17">
        <v>677608</v>
      </c>
      <c r="G155" s="17">
        <v>758892</v>
      </c>
      <c r="H155" s="17">
        <v>47.170762269404804</v>
      </c>
      <c r="I155" s="17">
        <v>0</v>
      </c>
      <c r="J155" s="18">
        <f t="shared" si="9"/>
        <v>1436500</v>
      </c>
      <c r="K155" s="19">
        <f t="shared" si="10"/>
        <v>47.170762269404804</v>
      </c>
    </row>
    <row r="156" spans="1:11" x14ac:dyDescent="0.25">
      <c r="A156" s="43" t="s">
        <v>44</v>
      </c>
      <c r="B156" s="43"/>
      <c r="C156" s="43"/>
      <c r="D156" s="21">
        <v>5703300</v>
      </c>
      <c r="E156" s="21">
        <v>5703300</v>
      </c>
      <c r="F156" s="21">
        <v>2690199</v>
      </c>
      <c r="G156" s="21">
        <v>3013101</v>
      </c>
      <c r="H156" s="21">
        <v>47.17</v>
      </c>
      <c r="I156" s="22">
        <v>0</v>
      </c>
      <c r="J156" s="23">
        <f t="shared" si="9"/>
        <v>5703300</v>
      </c>
      <c r="K156" s="24">
        <f t="shared" si="10"/>
        <v>47.16916522013571</v>
      </c>
    </row>
    <row r="157" spans="1:11" x14ac:dyDescent="0.25">
      <c r="A157" s="16" t="s">
        <v>43</v>
      </c>
      <c r="B157" s="16" t="s">
        <v>45</v>
      </c>
      <c r="C157" s="16" t="s">
        <v>46</v>
      </c>
      <c r="D157" s="17">
        <v>5703300</v>
      </c>
      <c r="E157" s="17">
        <v>5703300</v>
      </c>
      <c r="F157" s="17">
        <v>2690199</v>
      </c>
      <c r="G157" s="17">
        <v>3013101</v>
      </c>
      <c r="H157" s="17">
        <v>47.16916522013571</v>
      </c>
      <c r="I157" s="17">
        <v>0</v>
      </c>
      <c r="J157" s="18">
        <f t="shared" si="9"/>
        <v>5703300</v>
      </c>
      <c r="K157" s="19">
        <f t="shared" si="10"/>
        <v>47.16916522013571</v>
      </c>
    </row>
    <row r="158" spans="1:11" x14ac:dyDescent="0.25">
      <c r="A158" s="43" t="s">
        <v>57</v>
      </c>
      <c r="B158" s="43"/>
      <c r="C158" s="43"/>
      <c r="D158" s="21">
        <v>5703300</v>
      </c>
      <c r="E158" s="21">
        <v>5703300</v>
      </c>
      <c r="F158" s="21">
        <v>2690199</v>
      </c>
      <c r="G158" s="21">
        <v>3013101</v>
      </c>
      <c r="H158" s="21">
        <v>47.17</v>
      </c>
      <c r="I158" s="22">
        <v>0</v>
      </c>
      <c r="J158" s="23">
        <f t="shared" si="9"/>
        <v>5703300</v>
      </c>
      <c r="K158" s="24">
        <f t="shared" si="10"/>
        <v>47.16916522013571</v>
      </c>
    </row>
    <row r="159" spans="1:11" x14ac:dyDescent="0.25">
      <c r="A159" s="43" t="s">
        <v>68</v>
      </c>
      <c r="B159" s="43"/>
      <c r="C159" s="43"/>
      <c r="D159" s="21">
        <v>7363300</v>
      </c>
      <c r="E159" s="21">
        <v>7975438</v>
      </c>
      <c r="F159" s="21">
        <v>3514109.21</v>
      </c>
      <c r="G159" s="21">
        <v>4461328.79</v>
      </c>
      <c r="H159" s="21">
        <v>44.06</v>
      </c>
      <c r="I159" s="22">
        <v>0</v>
      </c>
      <c r="J159" s="23">
        <f t="shared" si="9"/>
        <v>7975438</v>
      </c>
      <c r="K159" s="24">
        <f t="shared" si="10"/>
        <v>44.061645391764067</v>
      </c>
    </row>
    <row r="160" spans="1:11" x14ac:dyDescent="0.25">
      <c r="A160" s="43" t="s">
        <v>69</v>
      </c>
      <c r="B160" s="43"/>
      <c r="C160" s="43"/>
      <c r="D160" s="21">
        <v>7363300</v>
      </c>
      <c r="E160" s="21">
        <v>7975438</v>
      </c>
      <c r="F160" s="21">
        <v>3563056</v>
      </c>
      <c r="G160" s="21">
        <v>4412382</v>
      </c>
      <c r="H160" s="21">
        <v>44.68</v>
      </c>
      <c r="I160" s="22">
        <v>0</v>
      </c>
      <c r="J160" s="23">
        <f t="shared" si="9"/>
        <v>7975438</v>
      </c>
      <c r="K160" s="24">
        <f t="shared" si="10"/>
        <v>44.675364537972712</v>
      </c>
    </row>
    <row r="161" spans="1:11" x14ac:dyDescent="0.25">
      <c r="A161" s="40" t="s">
        <v>70</v>
      </c>
      <c r="B161" s="40"/>
      <c r="C161" s="40"/>
      <c r="D161" s="25">
        <f>D82+D118+D159</f>
        <v>42817758</v>
      </c>
      <c r="E161" s="25">
        <f t="shared" ref="E161:J161" si="11">E82+E118+E159</f>
        <v>46110181.920000002</v>
      </c>
      <c r="F161" s="25">
        <f t="shared" si="11"/>
        <v>22613553.560000002</v>
      </c>
      <c r="G161" s="25">
        <f t="shared" si="11"/>
        <v>23496628.359999999</v>
      </c>
      <c r="H161" s="25">
        <f>F161/E161*100</f>
        <v>49.042429715922495</v>
      </c>
      <c r="I161" s="25">
        <f t="shared" si="11"/>
        <v>442946.03</v>
      </c>
      <c r="J161" s="25">
        <f t="shared" si="11"/>
        <v>46293600.420000002</v>
      </c>
      <c r="K161" s="25">
        <f>F161/J161*100</f>
        <v>48.848120160968037</v>
      </c>
    </row>
    <row r="162" spans="1:11" x14ac:dyDescent="0.25">
      <c r="A162" s="40" t="s">
        <v>71</v>
      </c>
      <c r="B162" s="40"/>
      <c r="C162" s="40"/>
      <c r="D162" s="25">
        <f>D83+D119+D160</f>
        <v>42853482</v>
      </c>
      <c r="E162" s="25">
        <f t="shared" ref="E162:J162" si="12">E83+E119+E160</f>
        <v>46145905.920000002</v>
      </c>
      <c r="F162" s="25">
        <f t="shared" si="12"/>
        <v>22905382.690000001</v>
      </c>
      <c r="G162" s="25">
        <f t="shared" si="12"/>
        <v>23240523.23</v>
      </c>
      <c r="H162" s="25">
        <f>F162/E162*100</f>
        <v>49.636868609123191</v>
      </c>
      <c r="I162" s="25">
        <f t="shared" si="12"/>
        <v>442946.03</v>
      </c>
      <c r="J162" s="25">
        <f t="shared" si="12"/>
        <v>46329324.420000002</v>
      </c>
      <c r="K162" s="25">
        <f>F162/J162*100</f>
        <v>49.440355491374113</v>
      </c>
    </row>
    <row r="163" spans="1:11" x14ac:dyDescent="0.25">
      <c r="I163" s="31"/>
    </row>
    <row r="165" spans="1:11" x14ac:dyDescent="0.25">
      <c r="A165" s="26"/>
      <c r="C165" t="s">
        <v>72</v>
      </c>
    </row>
    <row r="166" spans="1:11" x14ac:dyDescent="0.25">
      <c r="A166" s="27"/>
      <c r="C166" t="s">
        <v>73</v>
      </c>
    </row>
    <row r="167" spans="1:11" x14ac:dyDescent="0.25">
      <c r="A167" s="28"/>
      <c r="C167" t="s">
        <v>74</v>
      </c>
    </row>
    <row r="169" spans="1:11" x14ac:dyDescent="0.25">
      <c r="A169" t="s">
        <v>75</v>
      </c>
    </row>
    <row r="170" spans="1:11" x14ac:dyDescent="0.25">
      <c r="A170">
        <v>2</v>
      </c>
      <c r="B170" t="s">
        <v>76</v>
      </c>
    </row>
    <row r="171" spans="1:11" x14ac:dyDescent="0.25">
      <c r="A171">
        <v>3</v>
      </c>
      <c r="B171" t="s">
        <v>77</v>
      </c>
    </row>
    <row r="172" spans="1:11" x14ac:dyDescent="0.25">
      <c r="A172">
        <v>4</v>
      </c>
      <c r="B172" t="s">
        <v>78</v>
      </c>
    </row>
    <row r="173" spans="1:11" x14ac:dyDescent="0.25">
      <c r="A173">
        <v>6</v>
      </c>
      <c r="B173" t="s">
        <v>85</v>
      </c>
    </row>
    <row r="174" spans="1:11" x14ac:dyDescent="0.25">
      <c r="A174">
        <v>7</v>
      </c>
      <c r="B174" t="s">
        <v>89</v>
      </c>
      <c r="C174" t="s">
        <v>88</v>
      </c>
    </row>
    <row r="175" spans="1:11" x14ac:dyDescent="0.25">
      <c r="A175">
        <v>33063</v>
      </c>
      <c r="B175" t="s">
        <v>81</v>
      </c>
    </row>
    <row r="176" spans="1:11" x14ac:dyDescent="0.25">
      <c r="A176">
        <v>33086</v>
      </c>
      <c r="B176" t="s">
        <v>79</v>
      </c>
    </row>
    <row r="177" spans="1:2" x14ac:dyDescent="0.25">
      <c r="A177">
        <v>33087</v>
      </c>
      <c r="B177" t="s">
        <v>82</v>
      </c>
    </row>
    <row r="178" spans="1:2" x14ac:dyDescent="0.25">
      <c r="A178">
        <v>33088</v>
      </c>
      <c r="B178" s="29" t="s">
        <v>83</v>
      </c>
    </row>
    <row r="179" spans="1:2" x14ac:dyDescent="0.25">
      <c r="A179">
        <v>33353</v>
      </c>
      <c r="B179" t="s">
        <v>80</v>
      </c>
    </row>
  </sheetData>
  <mergeCells count="52">
    <mergeCell ref="A119:C119"/>
    <mergeCell ref="A108:C108"/>
    <mergeCell ref="A110:C110"/>
    <mergeCell ref="A115:C115"/>
    <mergeCell ref="A117:C117"/>
    <mergeCell ref="A118:C118"/>
    <mergeCell ref="A83:C83"/>
    <mergeCell ref="A92:C92"/>
    <mergeCell ref="A94:C94"/>
    <mergeCell ref="A99:C99"/>
    <mergeCell ref="A101:C101"/>
    <mergeCell ref="A1:D1"/>
    <mergeCell ref="E1:H1"/>
    <mergeCell ref="A20:C20"/>
    <mergeCell ref="A18:C18"/>
    <mergeCell ref="A23:C23"/>
    <mergeCell ref="A4:H4"/>
    <mergeCell ref="A3:H3"/>
    <mergeCell ref="A2:D2"/>
    <mergeCell ref="E2:H2"/>
    <mergeCell ref="A25:C25"/>
    <mergeCell ref="I3:P3"/>
    <mergeCell ref="A161:C161"/>
    <mergeCell ref="A162:C162"/>
    <mergeCell ref="A151:C151"/>
    <mergeCell ref="A156:C156"/>
    <mergeCell ref="A158:C158"/>
    <mergeCell ref="A159:C159"/>
    <mergeCell ref="A160:C160"/>
    <mergeCell ref="A129:C129"/>
    <mergeCell ref="A131:C131"/>
    <mergeCell ref="A138:C138"/>
    <mergeCell ref="A142:C142"/>
    <mergeCell ref="A149:C149"/>
    <mergeCell ref="A38:C38"/>
    <mergeCell ref="A77:C77"/>
    <mergeCell ref="A105:C105"/>
    <mergeCell ref="A103:C103"/>
    <mergeCell ref="A40:C40"/>
    <mergeCell ref="A42:C42"/>
    <mergeCell ref="A32:C32"/>
    <mergeCell ref="A82:C82"/>
    <mergeCell ref="A51:C51"/>
    <mergeCell ref="A55:C55"/>
    <mergeCell ref="A60:C60"/>
    <mergeCell ref="A79:C79"/>
    <mergeCell ref="A80:C80"/>
    <mergeCell ref="A62:C62"/>
    <mergeCell ref="A68:C68"/>
    <mergeCell ref="A66:C66"/>
    <mergeCell ref="A53:C53"/>
    <mergeCell ref="A57:C57"/>
  </mergeCells>
  <printOptions horizontalCentered="1"/>
  <pageMargins left="0.39370078740157477" right="0.39370078740157477" top="0.39370078740157477" bottom="0.39370078740157477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3E5C9-6CF2-47DD-9FFF-BDAC9A76ABA9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Sestava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Štáblová Zdeňka</dc:creator>
  <cp:lastModifiedBy>Štáblová Zdeňka</cp:lastModifiedBy>
  <cp:lastPrinted>2023-08-23T07:26:14Z</cp:lastPrinted>
  <dcterms:created xsi:type="dcterms:W3CDTF">2023-07-18T09:12:32Z</dcterms:created>
  <dcterms:modified xsi:type="dcterms:W3CDTF">2023-08-23T07:33:08Z</dcterms:modified>
</cp:coreProperties>
</file>