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308CF738-4D24-4939-8A15-3CDABC39238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" sheetId="1" r:id="rId1"/>
    <sheet name="MŠZ" sheetId="2" r:id="rId2"/>
    <sheet name="MŠB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3" l="1"/>
  <c r="J45" i="3" s="1"/>
  <c r="K45" i="3" s="1"/>
  <c r="J43" i="3"/>
  <c r="I42" i="3"/>
  <c r="J42" i="3" s="1"/>
  <c r="K42" i="3" s="1"/>
  <c r="J41" i="3"/>
  <c r="K41" i="3" s="1"/>
  <c r="J40" i="3"/>
  <c r="K40" i="3" s="1"/>
  <c r="J39" i="3"/>
  <c r="K39" i="3" s="1"/>
  <c r="J38" i="3"/>
  <c r="K38" i="3" s="1"/>
  <c r="J37" i="3"/>
  <c r="K37" i="3" s="1"/>
  <c r="I36" i="3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J28" i="3"/>
  <c r="K28" i="3" s="1"/>
  <c r="J27" i="3"/>
  <c r="K27" i="3" s="1"/>
  <c r="J26" i="3"/>
  <c r="K26" i="3" s="1"/>
  <c r="H26" i="3"/>
  <c r="J25" i="3"/>
  <c r="K25" i="3" s="1"/>
  <c r="H25" i="3"/>
  <c r="K24" i="3"/>
  <c r="J24" i="3"/>
  <c r="K23" i="3"/>
  <c r="J23" i="3"/>
  <c r="K22" i="3"/>
  <c r="J22" i="3"/>
  <c r="K21" i="3"/>
  <c r="J21" i="3"/>
  <c r="K20" i="3"/>
  <c r="J20" i="3"/>
  <c r="H19" i="3"/>
  <c r="G19" i="3"/>
  <c r="K18" i="3"/>
  <c r="J18" i="3"/>
  <c r="H18" i="3"/>
  <c r="G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I39" i="2"/>
  <c r="J37" i="2"/>
  <c r="K37" i="2" s="1"/>
  <c r="I36" i="2"/>
  <c r="J35" i="2"/>
  <c r="J34" i="2"/>
  <c r="K34" i="2" s="1"/>
  <c r="J33" i="2"/>
  <c r="K33" i="2" s="1"/>
  <c r="J32" i="2"/>
  <c r="K32" i="2" s="1"/>
  <c r="J31" i="2"/>
  <c r="K31" i="2" s="1"/>
  <c r="J30" i="2"/>
  <c r="K30" i="2" s="1"/>
  <c r="I29" i="2"/>
  <c r="J29" i="2" s="1"/>
  <c r="K29" i="2" s="1"/>
  <c r="J28" i="2"/>
  <c r="K28" i="2" s="1"/>
  <c r="J27" i="2"/>
  <c r="J26" i="2"/>
  <c r="K26" i="2" s="1"/>
  <c r="J25" i="2"/>
  <c r="K25" i="2" s="1"/>
  <c r="J24" i="2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J39" i="2" s="1"/>
  <c r="K39" i="2" s="1"/>
  <c r="K16" i="2"/>
  <c r="I16" i="2"/>
  <c r="I38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2" i="1"/>
  <c r="K62" i="1" s="1"/>
  <c r="L62" i="1" s="1"/>
  <c r="K60" i="1"/>
  <c r="L60" i="1" s="1"/>
  <c r="J59" i="1"/>
  <c r="K59" i="1" s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L53" i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J46" i="1"/>
  <c r="J61" i="1" s="1"/>
  <c r="K61" i="1" s="1"/>
  <c r="L61" i="1" s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I27" i="1"/>
  <c r="H27" i="1"/>
  <c r="L26" i="1"/>
  <c r="K26" i="1"/>
  <c r="I26" i="1"/>
  <c r="H26" i="1"/>
  <c r="L25" i="1"/>
  <c r="K25" i="1"/>
  <c r="L24" i="1"/>
  <c r="K24" i="1"/>
  <c r="L23" i="1"/>
  <c r="K23" i="1"/>
  <c r="L22" i="1"/>
  <c r="K22" i="1"/>
  <c r="L21" i="1"/>
  <c r="K21" i="1"/>
  <c r="L20" i="1"/>
  <c r="K20" i="1"/>
  <c r="I20" i="1"/>
  <c r="H20" i="1"/>
  <c r="L19" i="1"/>
  <c r="K19" i="1"/>
  <c r="I19" i="1"/>
  <c r="H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K17" i="2" l="1"/>
  <c r="I44" i="3"/>
  <c r="J36" i="3"/>
  <c r="J38" i="2"/>
  <c r="K38" i="2" s="1"/>
  <c r="J36" i="2"/>
  <c r="K36" i="2" s="1"/>
  <c r="J44" i="3" l="1"/>
  <c r="K44" i="3" s="1"/>
  <c r="K36" i="3"/>
</calcChain>
</file>

<file path=xl/sharedStrings.xml><?xml version="1.0" encoding="utf-8"?>
<sst xmlns="http://schemas.openxmlformats.org/spreadsheetml/2006/main" count="430" uniqueCount="87">
  <si>
    <t>60336293 Základní  škola a Mateřská škola Štramberk</t>
  </si>
  <si>
    <t>Zauličí 485 Štramberk</t>
  </si>
  <si>
    <t xml:space="preserve">PLNĚNÍ PLÁNU K 31.03.2018 V KČ -  Základní škola </t>
  </si>
  <si>
    <t>NZUZ</t>
  </si>
  <si>
    <t>ORJ</t>
  </si>
  <si>
    <t>SU</t>
  </si>
  <si>
    <t>Popis</t>
  </si>
  <si>
    <t>SP</t>
  </si>
  <si>
    <t>UP</t>
  </si>
  <si>
    <t>Skutečnost</t>
  </si>
  <si>
    <t>UP - skutečnost</t>
  </si>
  <si>
    <t>Skut./UP (%)</t>
  </si>
  <si>
    <t>RO. Č1</t>
  </si>
  <si>
    <t>UP č.1</t>
  </si>
  <si>
    <t>Skut./UP č.1(%)</t>
  </si>
  <si>
    <t>000000002</t>
  </si>
  <si>
    <t>1000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</si>
  <si>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</si>
  <si>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</si>
  <si>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</si>
  <si>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</si>
  <si>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</si>
  <si>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</si>
  <si>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</si>
  <si>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</si>
  <si>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</si>
  <si>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</si>
  <si>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</si>
  <si>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</si>
  <si>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</si>
  <si>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</si>
  <si>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</si>
  <si>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 xml:space="preserve">Odpisy </t>
  </si>
  <si>
    <t>558</t>
  </si>
  <si>
    <t>Náklady z DDM</t>
  </si>
  <si>
    <t>569</t>
  </si>
  <si>
    <t>Ostatní finanční náklady</t>
  </si>
  <si>
    <t>Náklady celkem</t>
  </si>
  <si>
    <t>672</t>
  </si>
  <si>
    <t>Výnosy celkem</t>
  </si>
  <si>
    <t>000000004</t>
  </si>
  <si>
    <t>Potraviny</t>
  </si>
  <si>
    <t>602</t>
  </si>
  <si>
    <t>Školné ŠD</t>
  </si>
  <si>
    <t>Stravné</t>
  </si>
  <si>
    <t>609</t>
  </si>
  <si>
    <t>Jiné výnosy z vlastních výkonů</t>
  </si>
  <si>
    <t>649</t>
  </si>
  <si>
    <t>Ostatní  výnosy z činnosti</t>
  </si>
  <si>
    <t>662</t>
  </si>
  <si>
    <t>Úroky</t>
  </si>
  <si>
    <t>zúčtování do výnosů</t>
  </si>
  <si>
    <t>Výnosy vybraných místních vládních institucí z transferů</t>
  </si>
  <si>
    <t>Spotřeba mat. PS + sešity</t>
  </si>
  <si>
    <t>Spotřeba mat. výtvarný mat.</t>
  </si>
  <si>
    <t>Aktivity školy</t>
  </si>
  <si>
    <t>000033063</t>
  </si>
  <si>
    <t>524</t>
  </si>
  <si>
    <t>Zákonné sociální pojištění</t>
  </si>
  <si>
    <t>527</t>
  </si>
  <si>
    <t>Zákonné sociální náklady</t>
  </si>
  <si>
    <t>NZUZ 000033063</t>
  </si>
  <si>
    <t>000033070</t>
  </si>
  <si>
    <t>NZUZ 000033070</t>
  </si>
  <si>
    <t>000033353</t>
  </si>
  <si>
    <t>525</t>
  </si>
  <si>
    <t>Jiné sociální pojištění</t>
  </si>
  <si>
    <t>NZUZ 000033353</t>
  </si>
  <si>
    <t>Základní škola</t>
  </si>
  <si>
    <t>Mateřská škola Zauličí</t>
  </si>
  <si>
    <t>Mateřská škola Bařiny</t>
  </si>
  <si>
    <t>Zdroje:</t>
  </si>
  <si>
    <t>zřizovatel - MěstoŠtramberk</t>
  </si>
  <si>
    <t>vlastní zdroje (ze školného a stravného)</t>
  </si>
  <si>
    <t>účelový příspěvek MěÚ</t>
  </si>
  <si>
    <t>dotace MŠMT - Šablony pro ZŠ a MŠ I</t>
  </si>
  <si>
    <t>Rozvojový program - Podpora výuky plavání v základních školách v roce 2017</t>
  </si>
  <si>
    <t>Ministerstvo školství prostřednictvím Krajského úřadu MSK - přímé náklady na vzdělávání</t>
  </si>
  <si>
    <t>PLNĚNÍ PLÁNU K 31.03.2018 V KČ -  MŠ Zauličí</t>
  </si>
  <si>
    <t>RO č.1</t>
  </si>
  <si>
    <t>Skut./UP(%)</t>
  </si>
  <si>
    <t>Náklady z drobného dlouhodobého majetku</t>
  </si>
  <si>
    <t>NZUZ 000000002</t>
  </si>
  <si>
    <t>NZUZ 000000004</t>
  </si>
  <si>
    <t>Výnosy z prodeje služeb</t>
  </si>
  <si>
    <t>PLNĚNÍ PLÁNU K 31.03.2018 V KČ - MŠ Bařiny</t>
  </si>
  <si>
    <t>Školné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</si>
</sst>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</font>
    <font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0" fillId="2" borderId="0" xfId="0" applyFill="1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4" fontId="2" fillId="4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vertical="top"/>
    </xf>
    <xf numFmtId="2" fontId="6" fillId="4" borderId="1" xfId="0" applyNumberFormat="1" applyFont="1" applyFill="1" applyBorder="1"/>
    <xf numFmtId="4" fontId="2" fillId="5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vertical="top"/>
    </xf>
    <xf numFmtId="2" fontId="6" fillId="5" borderId="1" xfId="0" applyNumberFormat="1" applyFont="1" applyFill="1" applyBorder="1"/>
    <xf numFmtId="0" fontId="2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/>
    <xf numFmtId="4" fontId="7" fillId="2" borderId="0" xfId="0" applyNumberFormat="1" applyFont="1" applyFill="1" applyAlignment="1">
      <alignment horizontal="right" vertical="top"/>
    </xf>
    <xf numFmtId="0" fontId="6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/>
    </xf>
    <xf numFmtId="4" fontId="6" fillId="8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vertical="top"/>
    </xf>
    <xf numFmtId="4" fontId="6" fillId="6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/>
    <xf numFmtId="4" fontId="6" fillId="6" borderId="1" xfId="0" applyNumberFormat="1" applyFont="1" applyFill="1" applyBorder="1" applyAlignment="1">
      <alignment vertical="top"/>
    </xf>
    <xf numFmtId="0" fontId="6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/>
    </xf>
    <xf numFmtId="2" fontId="6" fillId="8" borderId="1" xfId="0" applyNumberFormat="1" applyFont="1" applyFill="1" applyBorder="1" applyAlignment="1">
      <alignment vertical="top"/>
    </xf>
    <xf numFmtId="2" fontId="6" fillId="6" borderId="1" xfId="0" applyNumberFormat="1" applyFont="1" applyFill="1" applyBorder="1" applyAlignment="1">
      <alignment vertical="top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/>
    </xf>
    <xf numFmtId="4" fontId="6" fillId="9" borderId="1" xfId="0" applyNumberFormat="1" applyFont="1" applyFill="1" applyBorder="1" applyAlignment="1">
      <alignment horizontal="right" vertical="top"/>
    </xf>
    <xf numFmtId="4" fontId="6" fillId="9" borderId="1" xfId="0" applyNumberFormat="1" applyFont="1" applyFill="1" applyBorder="1" applyAlignment="1">
      <alignment vertical="top"/>
    </xf>
    <xf numFmtId="2" fontId="6" fillId="9" borderId="1" xfId="0" applyNumberFormat="1" applyFont="1" applyFill="1" applyBorder="1" applyAlignment="1">
      <alignment vertical="top"/>
    </xf>
    <xf numFmtId="4" fontId="6" fillId="10" borderId="1" xfId="0" applyNumberFormat="1" applyFont="1" applyFill="1" applyBorder="1" applyAlignment="1">
      <alignment horizontal="right" vertical="top"/>
    </xf>
    <xf numFmtId="2" fontId="6" fillId="10" borderId="1" xfId="0" applyNumberFormat="1" applyFont="1" applyFill="1" applyBorder="1" applyAlignment="1">
      <alignment vertical="top"/>
    </xf>
    <xf numFmtId="4" fontId="6" fillId="10" borderId="1" xfId="0" applyNumberFormat="1" applyFont="1" applyFill="1" applyBorder="1" applyAlignment="1">
      <alignment vertical="top"/>
    </xf>
    <xf numFmtId="0" fontId="6" fillId="10" borderId="1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/>
    </xf>
    <xf numFmtId="2" fontId="6" fillId="10" borderId="1" xfId="0" applyNumberFormat="1" applyFont="1" applyFill="1" applyBorder="1" applyAlignment="1"/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/>
    <xf numFmtId="0" fontId="6" fillId="5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0" fontId="6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0" fillId="1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workbookViewId="0">
      <selection activeCell="F69" sqref="F69"/>
    </sheetView>
  </sheetViews>
  <sheetFormatPr defaultRowHeight="15" x14ac:dyDescent="0.25"/>
  <cols>
    <col min="2" max="2" width="4.85546875" customWidth="1"/>
    <col min="3" max="3" width="4.140625" customWidth="1"/>
    <col min="4" max="4" width="27.42578125" customWidth="1"/>
    <col min="5" max="5" width="12" customWidth="1"/>
    <col min="6" max="6" width="11.28515625" customWidth="1"/>
    <col min="7" max="7" width="10.7109375" customWidth="1"/>
    <col min="8" max="8" width="11.140625" customWidth="1"/>
    <col min="10" max="10" width="10.28515625" customWidth="1"/>
    <col min="11" max="11" width="10.5703125" customWidth="1"/>
  </cols>
  <sheetData>
    <row r="1" spans="1:12" x14ac:dyDescent="0.25">
      <c r="A1" s="62" t="s">
        <v>0</v>
      </c>
      <c r="B1" s="63"/>
      <c r="C1" s="63"/>
      <c r="D1" s="63"/>
      <c r="E1" s="63"/>
      <c r="F1" s="63"/>
      <c r="G1" s="63"/>
      <c r="H1" s="1"/>
      <c r="I1" s="63"/>
    </row>
    <row r="2" spans="1:12" x14ac:dyDescent="0.25">
      <c r="A2" s="62" t="s">
        <v>1</v>
      </c>
      <c r="B2" s="63"/>
      <c r="C2" s="63"/>
      <c r="D2" s="63"/>
      <c r="E2" s="63"/>
      <c r="F2" s="63"/>
      <c r="G2" s="63"/>
      <c r="H2" s="1"/>
      <c r="I2" s="63"/>
    </row>
    <row r="3" spans="1:12" x14ac:dyDescent="0.25">
      <c r="A3" s="2"/>
      <c r="H3" s="1"/>
    </row>
    <row r="4" spans="1:12" x14ac:dyDescent="0.25">
      <c r="A4" s="64" t="s">
        <v>2</v>
      </c>
      <c r="B4" s="65"/>
      <c r="C4" s="65"/>
      <c r="D4" s="65"/>
      <c r="E4" s="65"/>
      <c r="F4" s="65"/>
      <c r="G4" s="65"/>
      <c r="H4" s="65"/>
      <c r="I4" s="65"/>
      <c r="J4" s="3"/>
      <c r="K4" s="3"/>
      <c r="L4" s="3"/>
    </row>
    <row r="5" spans="1:12" ht="15.75" x14ac:dyDescent="0.25">
      <c r="A5" s="66"/>
      <c r="B5" s="67"/>
      <c r="C5" s="67"/>
      <c r="D5" s="67"/>
      <c r="E5" s="67"/>
      <c r="F5" s="67"/>
      <c r="G5" s="67"/>
      <c r="H5" s="67"/>
      <c r="I5" s="67"/>
    </row>
    <row r="6" spans="1:12" ht="22.5" x14ac:dyDescent="0.25">
      <c r="A6" s="4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5" t="s">
        <v>13</v>
      </c>
      <c r="L6" s="5" t="s">
        <v>14</v>
      </c>
    </row>
    <row r="7" spans="1:12" x14ac:dyDescent="0.25">
      <c r="A7" s="7" t="s">
        <v>15</v>
      </c>
      <c r="B7" s="7" t="s">
        <v>16</v>
      </c>
      <c r="C7" s="7" t="s">
        <v>17</v>
      </c>
      <c r="D7" s="8" t="s">
        <v>18</v>
      </c>
      <c r="E7" s="9">
        <v>230000</v>
      </c>
      <c r="F7" s="9">
        <v>230000</v>
      </c>
      <c r="G7" s="9">
        <v>33118.9</v>
      </c>
      <c r="H7" s="9">
        <v>196881.1</v>
      </c>
      <c r="I7" s="9">
        <v>14.399521739130435</v>
      </c>
      <c r="J7" s="10">
        <v>0</v>
      </c>
      <c r="K7" s="11">
        <f>F7+J7</f>
        <v>230000</v>
      </c>
      <c r="L7" s="12">
        <f>G7/K7*100</f>
        <v>14.399521739130435</v>
      </c>
    </row>
    <row r="8" spans="1:12" x14ac:dyDescent="0.25">
      <c r="A8" s="7" t="s">
        <v>15</v>
      </c>
      <c r="B8" s="7" t="s">
        <v>16</v>
      </c>
      <c r="C8" s="7" t="s">
        <v>19</v>
      </c>
      <c r="D8" s="8" t="s">
        <v>20</v>
      </c>
      <c r="E8" s="9">
        <v>1037000</v>
      </c>
      <c r="F8" s="9">
        <v>1037000</v>
      </c>
      <c r="G8" s="9">
        <v>298736.40000000002</v>
      </c>
      <c r="H8" s="9">
        <v>738263.6</v>
      </c>
      <c r="I8" s="9">
        <v>28.807753134040503</v>
      </c>
      <c r="J8" s="10">
        <v>0</v>
      </c>
      <c r="K8" s="11">
        <f t="shared" ref="K8:K62" si="0">F8+J8</f>
        <v>1037000</v>
      </c>
      <c r="L8" s="12">
        <f t="shared" ref="L8:L62" si="1">G8/K8*100</f>
        <v>28.807753134040503</v>
      </c>
    </row>
    <row r="9" spans="1:12" x14ac:dyDescent="0.25">
      <c r="A9" s="7" t="s">
        <v>15</v>
      </c>
      <c r="B9" s="7" t="s">
        <v>16</v>
      </c>
      <c r="C9" s="7" t="s">
        <v>21</v>
      </c>
      <c r="D9" s="8" t="s">
        <v>22</v>
      </c>
      <c r="E9" s="9">
        <v>279000</v>
      </c>
      <c r="F9" s="9">
        <v>279000</v>
      </c>
      <c r="G9" s="9">
        <v>17936.900000000001</v>
      </c>
      <c r="H9" s="9">
        <v>261063.1</v>
      </c>
      <c r="I9" s="9">
        <v>6.4289964157706097</v>
      </c>
      <c r="J9" s="10">
        <v>0</v>
      </c>
      <c r="K9" s="11">
        <f t="shared" si="0"/>
        <v>279000</v>
      </c>
      <c r="L9" s="12">
        <f t="shared" si="1"/>
        <v>6.4289964157706105</v>
      </c>
    </row>
    <row r="10" spans="1:12" x14ac:dyDescent="0.25">
      <c r="A10" s="7" t="s">
        <v>15</v>
      </c>
      <c r="B10" s="7" t="s">
        <v>16</v>
      </c>
      <c r="C10" s="7" t="s">
        <v>23</v>
      </c>
      <c r="D10" s="8" t="s">
        <v>24</v>
      </c>
      <c r="E10" s="9">
        <v>19000</v>
      </c>
      <c r="F10" s="9">
        <v>19000</v>
      </c>
      <c r="G10" s="9">
        <v>4033</v>
      </c>
      <c r="H10" s="9">
        <v>14967</v>
      </c>
      <c r="I10" s="9">
        <v>21.226315789473684</v>
      </c>
      <c r="J10" s="10">
        <v>0</v>
      </c>
      <c r="K10" s="11">
        <f t="shared" si="0"/>
        <v>19000</v>
      </c>
      <c r="L10" s="12">
        <f t="shared" si="1"/>
        <v>21.226315789473684</v>
      </c>
    </row>
    <row r="11" spans="1:12" x14ac:dyDescent="0.25">
      <c r="A11" s="7" t="s">
        <v>15</v>
      </c>
      <c r="B11" s="7" t="s">
        <v>16</v>
      </c>
      <c r="C11" s="7" t="s">
        <v>25</v>
      </c>
      <c r="D11" s="8" t="s">
        <v>26</v>
      </c>
      <c r="E11" s="9">
        <v>8000</v>
      </c>
      <c r="F11" s="9">
        <v>8000</v>
      </c>
      <c r="G11" s="9">
        <v>1369</v>
      </c>
      <c r="H11" s="9">
        <v>6631</v>
      </c>
      <c r="I11" s="9">
        <v>17.112500000000001</v>
      </c>
      <c r="J11" s="10">
        <v>0</v>
      </c>
      <c r="K11" s="11">
        <f t="shared" si="0"/>
        <v>8000</v>
      </c>
      <c r="L11" s="12">
        <f t="shared" si="1"/>
        <v>17.112500000000001</v>
      </c>
    </row>
    <row r="12" spans="1:12" x14ac:dyDescent="0.25">
      <c r="A12" s="7" t="s">
        <v>15</v>
      </c>
      <c r="B12" s="7" t="s">
        <v>16</v>
      </c>
      <c r="C12" s="7" t="s">
        <v>27</v>
      </c>
      <c r="D12" s="8" t="s">
        <v>28</v>
      </c>
      <c r="E12" s="9">
        <v>237450</v>
      </c>
      <c r="F12" s="9">
        <v>237450</v>
      </c>
      <c r="G12" s="9">
        <v>94310.35</v>
      </c>
      <c r="H12" s="9">
        <v>143139.65</v>
      </c>
      <c r="I12" s="9">
        <v>39.717982733206988</v>
      </c>
      <c r="J12" s="10">
        <v>0</v>
      </c>
      <c r="K12" s="11">
        <f t="shared" si="0"/>
        <v>237450</v>
      </c>
      <c r="L12" s="12">
        <f t="shared" si="1"/>
        <v>39.717982733206995</v>
      </c>
    </row>
    <row r="13" spans="1:12" x14ac:dyDescent="0.25">
      <c r="A13" s="7" t="s">
        <v>15</v>
      </c>
      <c r="B13" s="7" t="s">
        <v>16</v>
      </c>
      <c r="C13" s="7" t="s">
        <v>29</v>
      </c>
      <c r="D13" s="8" t="s">
        <v>30</v>
      </c>
      <c r="E13" s="9">
        <v>21600</v>
      </c>
      <c r="F13" s="9">
        <v>21600</v>
      </c>
      <c r="G13" s="9">
        <v>4800</v>
      </c>
      <c r="H13" s="9">
        <v>16800</v>
      </c>
      <c r="I13" s="9">
        <v>22.222222222222221</v>
      </c>
      <c r="J13" s="10">
        <v>0</v>
      </c>
      <c r="K13" s="11">
        <f t="shared" si="0"/>
        <v>21600</v>
      </c>
      <c r="L13" s="12">
        <f t="shared" si="1"/>
        <v>22.222222222222221</v>
      </c>
    </row>
    <row r="14" spans="1:12" x14ac:dyDescent="0.25">
      <c r="A14" s="7" t="s">
        <v>15</v>
      </c>
      <c r="B14" s="7" t="s">
        <v>16</v>
      </c>
      <c r="C14" s="7" t="s">
        <v>31</v>
      </c>
      <c r="D14" s="8" t="s">
        <v>32</v>
      </c>
      <c r="E14" s="9">
        <v>97159</v>
      </c>
      <c r="F14" s="9">
        <v>97159</v>
      </c>
      <c r="G14" s="9">
        <v>24297</v>
      </c>
      <c r="H14" s="9">
        <v>72862</v>
      </c>
      <c r="I14" s="9">
        <v>25.007461995286079</v>
      </c>
      <c r="J14" s="10">
        <v>0</v>
      </c>
      <c r="K14" s="11">
        <f t="shared" si="0"/>
        <v>97159</v>
      </c>
      <c r="L14" s="12">
        <f t="shared" si="1"/>
        <v>25.007461995286079</v>
      </c>
    </row>
    <row r="15" spans="1:12" x14ac:dyDescent="0.25">
      <c r="A15" s="7" t="s">
        <v>15</v>
      </c>
      <c r="B15" s="7" t="s">
        <v>16</v>
      </c>
      <c r="C15" s="7" t="s">
        <v>33</v>
      </c>
      <c r="D15" s="8" t="s">
        <v>34</v>
      </c>
      <c r="E15" s="9">
        <v>72791</v>
      </c>
      <c r="F15" s="9">
        <v>72791</v>
      </c>
      <c r="G15" s="9">
        <v>21022</v>
      </c>
      <c r="H15" s="9">
        <v>51769</v>
      </c>
      <c r="I15" s="9">
        <v>28.879943949114587</v>
      </c>
      <c r="J15" s="10">
        <v>0</v>
      </c>
      <c r="K15" s="11">
        <f t="shared" si="0"/>
        <v>72791</v>
      </c>
      <c r="L15" s="12">
        <f t="shared" si="1"/>
        <v>28.87994394911459</v>
      </c>
    </row>
    <row r="16" spans="1:12" x14ac:dyDescent="0.25">
      <c r="A16" s="7" t="s">
        <v>15</v>
      </c>
      <c r="B16" s="7" t="s">
        <v>16</v>
      </c>
      <c r="C16" s="7" t="s">
        <v>35</v>
      </c>
      <c r="D16" s="8" t="s">
        <v>36</v>
      </c>
      <c r="E16" s="9">
        <v>50000</v>
      </c>
      <c r="F16" s="9">
        <v>50000</v>
      </c>
      <c r="G16" s="9">
        <v>19532</v>
      </c>
      <c r="H16" s="9">
        <v>30468</v>
      </c>
      <c r="I16" s="9">
        <v>39.064</v>
      </c>
      <c r="J16" s="10">
        <v>0</v>
      </c>
      <c r="K16" s="11">
        <f t="shared" si="0"/>
        <v>50000</v>
      </c>
      <c r="L16" s="12">
        <f t="shared" si="1"/>
        <v>39.064</v>
      </c>
    </row>
    <row r="17" spans="1:12" x14ac:dyDescent="0.25">
      <c r="A17" s="68" t="s">
        <v>37</v>
      </c>
      <c r="B17" s="61"/>
      <c r="C17" s="61"/>
      <c r="D17" s="61"/>
      <c r="E17" s="13">
        <v>2052000</v>
      </c>
      <c r="F17" s="13">
        <v>2052000</v>
      </c>
      <c r="G17" s="13">
        <v>519155.55</v>
      </c>
      <c r="H17" s="13">
        <v>1532844.45</v>
      </c>
      <c r="I17" s="13">
        <v>25.3</v>
      </c>
      <c r="J17" s="14">
        <v>0</v>
      </c>
      <c r="K17" s="15">
        <f t="shared" si="0"/>
        <v>2052000</v>
      </c>
      <c r="L17" s="16">
        <f t="shared" si="1"/>
        <v>25.299978070175438</v>
      </c>
    </row>
    <row r="18" spans="1:12" x14ac:dyDescent="0.25">
      <c r="A18" s="17" t="s">
        <v>15</v>
      </c>
      <c r="B18" s="17" t="s">
        <v>16</v>
      </c>
      <c r="C18" s="17" t="s">
        <v>38</v>
      </c>
      <c r="D18" s="18" t="s">
        <v>39</v>
      </c>
      <c r="E18" s="13">
        <v>2052000</v>
      </c>
      <c r="F18" s="13">
        <v>2052000</v>
      </c>
      <c r="G18" s="13">
        <v>513000</v>
      </c>
      <c r="H18" s="13">
        <v>1539000</v>
      </c>
      <c r="I18" s="13">
        <v>25</v>
      </c>
      <c r="J18" s="14">
        <v>0</v>
      </c>
      <c r="K18" s="15">
        <f t="shared" si="0"/>
        <v>2052000</v>
      </c>
      <c r="L18" s="16">
        <f t="shared" si="1"/>
        <v>25</v>
      </c>
    </row>
    <row r="19" spans="1:12" x14ac:dyDescent="0.25">
      <c r="A19" s="7" t="s">
        <v>40</v>
      </c>
      <c r="B19" s="7" t="s">
        <v>16</v>
      </c>
      <c r="C19" s="7" t="s">
        <v>17</v>
      </c>
      <c r="D19" s="8" t="s">
        <v>18</v>
      </c>
      <c r="E19" s="9">
        <v>29100</v>
      </c>
      <c r="F19" s="9">
        <v>29100</v>
      </c>
      <c r="G19" s="9">
        <v>770.13</v>
      </c>
      <c r="H19" s="9">
        <f>F19-G19</f>
        <v>28329.87</v>
      </c>
      <c r="I19" s="9">
        <f>G19/H19*100</f>
        <v>2.7184381714423682</v>
      </c>
      <c r="J19" s="10">
        <v>0</v>
      </c>
      <c r="K19" s="11">
        <f t="shared" si="0"/>
        <v>29100</v>
      </c>
      <c r="L19" s="12">
        <f t="shared" si="1"/>
        <v>2.6464948453608246</v>
      </c>
    </row>
    <row r="20" spans="1:12" x14ac:dyDescent="0.25">
      <c r="A20" s="7" t="s">
        <v>40</v>
      </c>
      <c r="B20" s="7">
        <v>1000</v>
      </c>
      <c r="C20" s="7">
        <v>501</v>
      </c>
      <c r="D20" s="19" t="s">
        <v>41</v>
      </c>
      <c r="E20" s="9">
        <v>1270000</v>
      </c>
      <c r="F20" s="9">
        <v>1270000</v>
      </c>
      <c r="G20" s="9">
        <v>295034.45</v>
      </c>
      <c r="H20" s="9">
        <f>F20-G20</f>
        <v>974965.55</v>
      </c>
      <c r="I20" s="9">
        <f>G20/H20*100</f>
        <v>30.261012812196284</v>
      </c>
      <c r="J20" s="10">
        <v>0</v>
      </c>
      <c r="K20" s="11">
        <f t="shared" si="0"/>
        <v>1270000</v>
      </c>
      <c r="L20" s="12">
        <f t="shared" si="1"/>
        <v>23.231059055118113</v>
      </c>
    </row>
    <row r="21" spans="1:12" x14ac:dyDescent="0.25">
      <c r="A21" s="7" t="s">
        <v>40</v>
      </c>
      <c r="B21" s="7" t="s">
        <v>16</v>
      </c>
      <c r="C21" s="7" t="s">
        <v>23</v>
      </c>
      <c r="D21" s="8" t="s">
        <v>24</v>
      </c>
      <c r="E21" s="9">
        <v>14000</v>
      </c>
      <c r="F21" s="9">
        <v>14000</v>
      </c>
      <c r="G21" s="9">
        <v>262</v>
      </c>
      <c r="H21" s="9">
        <v>13738</v>
      </c>
      <c r="I21" s="9">
        <v>1.8714285714285714</v>
      </c>
      <c r="J21" s="10">
        <v>0</v>
      </c>
      <c r="K21" s="11">
        <f t="shared" si="0"/>
        <v>14000</v>
      </c>
      <c r="L21" s="12">
        <f t="shared" si="1"/>
        <v>1.8714285714285714</v>
      </c>
    </row>
    <row r="22" spans="1:12" x14ac:dyDescent="0.25">
      <c r="A22" s="7" t="s">
        <v>40</v>
      </c>
      <c r="B22" s="7" t="s">
        <v>16</v>
      </c>
      <c r="C22" s="7" t="s">
        <v>25</v>
      </c>
      <c r="D22" s="8" t="s">
        <v>26</v>
      </c>
      <c r="E22" s="9">
        <v>4500</v>
      </c>
      <c r="F22" s="9">
        <v>4500</v>
      </c>
      <c r="G22" s="9">
        <v>0</v>
      </c>
      <c r="H22" s="9">
        <v>4500</v>
      </c>
      <c r="I22" s="9">
        <v>0</v>
      </c>
      <c r="J22" s="10">
        <v>0</v>
      </c>
      <c r="K22" s="11">
        <f t="shared" si="0"/>
        <v>4500</v>
      </c>
      <c r="L22" s="12">
        <f t="shared" si="1"/>
        <v>0</v>
      </c>
    </row>
    <row r="23" spans="1:12" x14ac:dyDescent="0.25">
      <c r="A23" s="7" t="s">
        <v>40</v>
      </c>
      <c r="B23" s="7" t="s">
        <v>16</v>
      </c>
      <c r="C23" s="7" t="s">
        <v>27</v>
      </c>
      <c r="D23" s="8" t="s">
        <v>28</v>
      </c>
      <c r="E23" s="9">
        <v>23000</v>
      </c>
      <c r="F23" s="9">
        <v>23000</v>
      </c>
      <c r="G23" s="9">
        <v>666</v>
      </c>
      <c r="H23" s="9">
        <v>22334</v>
      </c>
      <c r="I23" s="9">
        <v>2.8956521739130436</v>
      </c>
      <c r="J23" s="10">
        <v>0</v>
      </c>
      <c r="K23" s="11">
        <f t="shared" si="0"/>
        <v>23000</v>
      </c>
      <c r="L23" s="12">
        <f t="shared" si="1"/>
        <v>2.8956521739130436</v>
      </c>
    </row>
    <row r="24" spans="1:12" x14ac:dyDescent="0.25">
      <c r="A24" s="7" t="s">
        <v>40</v>
      </c>
      <c r="B24" s="7" t="s">
        <v>16</v>
      </c>
      <c r="C24" s="7" t="s">
        <v>33</v>
      </c>
      <c r="D24" s="8" t="s">
        <v>34</v>
      </c>
      <c r="E24" s="9">
        <v>15000</v>
      </c>
      <c r="F24" s="9">
        <v>15000</v>
      </c>
      <c r="G24" s="9">
        <v>0</v>
      </c>
      <c r="H24" s="9">
        <v>15000</v>
      </c>
      <c r="I24" s="9">
        <v>0</v>
      </c>
      <c r="J24" s="10">
        <v>0</v>
      </c>
      <c r="K24" s="11">
        <f t="shared" si="0"/>
        <v>15000</v>
      </c>
      <c r="L24" s="12">
        <f t="shared" si="1"/>
        <v>0</v>
      </c>
    </row>
    <row r="25" spans="1:12" x14ac:dyDescent="0.25">
      <c r="A25" s="68" t="s">
        <v>37</v>
      </c>
      <c r="B25" s="61"/>
      <c r="C25" s="61"/>
      <c r="D25" s="61"/>
      <c r="E25" s="13">
        <v>1355600</v>
      </c>
      <c r="F25" s="13">
        <v>1355600</v>
      </c>
      <c r="G25" s="13">
        <v>296732.58</v>
      </c>
      <c r="H25" s="13">
        <v>1058867.42</v>
      </c>
      <c r="I25" s="13">
        <v>21.89</v>
      </c>
      <c r="J25" s="14">
        <v>0</v>
      </c>
      <c r="K25" s="15">
        <f t="shared" si="0"/>
        <v>1355600</v>
      </c>
      <c r="L25" s="16">
        <f t="shared" si="1"/>
        <v>21.88939067571555</v>
      </c>
    </row>
    <row r="26" spans="1:12" x14ac:dyDescent="0.25">
      <c r="A26" s="7" t="s">
        <v>40</v>
      </c>
      <c r="B26" s="7" t="s">
        <v>16</v>
      </c>
      <c r="C26" s="7" t="s">
        <v>42</v>
      </c>
      <c r="D26" s="19" t="s">
        <v>43</v>
      </c>
      <c r="E26" s="9">
        <v>78000</v>
      </c>
      <c r="F26" s="9">
        <v>78000</v>
      </c>
      <c r="G26" s="9">
        <v>46200</v>
      </c>
      <c r="H26" s="9">
        <f>F26-G26</f>
        <v>31800</v>
      </c>
      <c r="I26" s="9">
        <f>G26/F26*100</f>
        <v>59.230769230769234</v>
      </c>
      <c r="J26" s="10">
        <v>0</v>
      </c>
      <c r="K26" s="11">
        <f t="shared" si="0"/>
        <v>78000</v>
      </c>
      <c r="L26" s="12">
        <f t="shared" si="1"/>
        <v>59.230769230769234</v>
      </c>
    </row>
    <row r="27" spans="1:12" x14ac:dyDescent="0.25">
      <c r="A27" s="7" t="s">
        <v>40</v>
      </c>
      <c r="B27" s="7" t="s">
        <v>16</v>
      </c>
      <c r="C27" s="7" t="s">
        <v>42</v>
      </c>
      <c r="D27" s="19" t="s">
        <v>44</v>
      </c>
      <c r="E27" s="9">
        <v>1270000</v>
      </c>
      <c r="F27" s="9">
        <v>1270000</v>
      </c>
      <c r="G27" s="9">
        <v>357693</v>
      </c>
      <c r="H27" s="9">
        <f>F27-G27</f>
        <v>912307</v>
      </c>
      <c r="I27" s="9">
        <f>G27/H27*100</f>
        <v>39.207525536908079</v>
      </c>
      <c r="J27" s="10">
        <v>0</v>
      </c>
      <c r="K27" s="11">
        <f t="shared" si="0"/>
        <v>1270000</v>
      </c>
      <c r="L27" s="12">
        <f t="shared" si="1"/>
        <v>28.1648031496063</v>
      </c>
    </row>
    <row r="28" spans="1:12" x14ac:dyDescent="0.25">
      <c r="A28" s="7" t="s">
        <v>40</v>
      </c>
      <c r="B28" s="7" t="s">
        <v>16</v>
      </c>
      <c r="C28" s="7" t="s">
        <v>45</v>
      </c>
      <c r="D28" s="8" t="s">
        <v>46</v>
      </c>
      <c r="E28" s="9">
        <v>3500</v>
      </c>
      <c r="F28" s="9">
        <v>3500</v>
      </c>
      <c r="G28" s="9">
        <v>2000</v>
      </c>
      <c r="H28" s="9">
        <v>1500</v>
      </c>
      <c r="I28" s="9">
        <v>57.142857142857146</v>
      </c>
      <c r="J28" s="10">
        <v>0</v>
      </c>
      <c r="K28" s="11">
        <f t="shared" si="0"/>
        <v>3500</v>
      </c>
      <c r="L28" s="12">
        <f t="shared" si="1"/>
        <v>57.142857142857139</v>
      </c>
    </row>
    <row r="29" spans="1:12" x14ac:dyDescent="0.25">
      <c r="A29" s="7" t="s">
        <v>40</v>
      </c>
      <c r="B29" s="7" t="s">
        <v>16</v>
      </c>
      <c r="C29" s="7" t="s">
        <v>47</v>
      </c>
      <c r="D29" s="8" t="s">
        <v>48</v>
      </c>
      <c r="E29" s="9">
        <v>2500</v>
      </c>
      <c r="F29" s="9">
        <v>2500</v>
      </c>
      <c r="G29" s="9">
        <v>518</v>
      </c>
      <c r="H29" s="9">
        <v>1982</v>
      </c>
      <c r="I29" s="9">
        <v>20.72</v>
      </c>
      <c r="J29" s="10">
        <v>0</v>
      </c>
      <c r="K29" s="11">
        <f t="shared" si="0"/>
        <v>2500</v>
      </c>
      <c r="L29" s="12">
        <f t="shared" si="1"/>
        <v>20.72</v>
      </c>
    </row>
    <row r="30" spans="1:12" x14ac:dyDescent="0.25">
      <c r="A30" s="7" t="s">
        <v>40</v>
      </c>
      <c r="B30" s="7" t="s">
        <v>16</v>
      </c>
      <c r="C30" s="7" t="s">
        <v>49</v>
      </c>
      <c r="D30" s="8" t="s">
        <v>50</v>
      </c>
      <c r="E30" s="9">
        <v>1600</v>
      </c>
      <c r="F30" s="9">
        <v>1600</v>
      </c>
      <c r="G30" s="9">
        <v>359.02</v>
      </c>
      <c r="H30" s="9">
        <v>1240.98</v>
      </c>
      <c r="I30" s="9">
        <v>22.438749999999999</v>
      </c>
      <c r="J30" s="10">
        <v>0</v>
      </c>
      <c r="K30" s="11">
        <f t="shared" si="0"/>
        <v>1600</v>
      </c>
      <c r="L30" s="12">
        <f t="shared" si="1"/>
        <v>22.438749999999999</v>
      </c>
    </row>
    <row r="31" spans="1:12" x14ac:dyDescent="0.25">
      <c r="A31" s="68" t="s">
        <v>39</v>
      </c>
      <c r="B31" s="61"/>
      <c r="C31" s="61"/>
      <c r="D31" s="61"/>
      <c r="E31" s="13">
        <v>1355600</v>
      </c>
      <c r="F31" s="13">
        <v>1355600</v>
      </c>
      <c r="G31" s="13">
        <v>406770.02</v>
      </c>
      <c r="H31" s="13">
        <v>948829.98</v>
      </c>
      <c r="I31" s="13">
        <v>30.01</v>
      </c>
      <c r="J31" s="14">
        <v>0</v>
      </c>
      <c r="K31" s="15">
        <f t="shared" si="0"/>
        <v>1355600</v>
      </c>
      <c r="L31" s="16">
        <f t="shared" si="1"/>
        <v>30.006640601947478</v>
      </c>
    </row>
    <row r="32" spans="1:12" x14ac:dyDescent="0.25">
      <c r="A32" s="7"/>
      <c r="B32" s="7" t="s">
        <v>16</v>
      </c>
      <c r="C32" s="7">
        <v>403</v>
      </c>
      <c r="D32" s="19" t="s">
        <v>51</v>
      </c>
      <c r="E32" s="9">
        <v>35724</v>
      </c>
      <c r="F32" s="9">
        <v>35724</v>
      </c>
      <c r="G32" s="9">
        <v>8931</v>
      </c>
      <c r="H32" s="9">
        <v>26793</v>
      </c>
      <c r="I32" s="9">
        <v>25</v>
      </c>
      <c r="J32" s="10">
        <v>0</v>
      </c>
      <c r="K32" s="11">
        <f t="shared" si="0"/>
        <v>35724</v>
      </c>
      <c r="L32" s="12">
        <f t="shared" si="1"/>
        <v>25</v>
      </c>
    </row>
    <row r="33" spans="1:12" x14ac:dyDescent="0.25">
      <c r="A33" s="17"/>
      <c r="B33" s="17" t="s">
        <v>16</v>
      </c>
      <c r="C33" s="17" t="s">
        <v>38</v>
      </c>
      <c r="D33" s="20" t="s">
        <v>52</v>
      </c>
      <c r="E33" s="13">
        <v>35724</v>
      </c>
      <c r="F33" s="13">
        <v>35724</v>
      </c>
      <c r="G33" s="13">
        <v>8931</v>
      </c>
      <c r="H33" s="13">
        <v>26793</v>
      </c>
      <c r="I33" s="13">
        <v>25</v>
      </c>
      <c r="J33" s="13">
        <v>0</v>
      </c>
      <c r="K33" s="15">
        <f t="shared" si="0"/>
        <v>35724</v>
      </c>
      <c r="L33" s="16">
        <f t="shared" si="1"/>
        <v>25</v>
      </c>
    </row>
    <row r="34" spans="1:12" x14ac:dyDescent="0.25">
      <c r="A34" s="21">
        <v>7</v>
      </c>
      <c r="B34" s="7" t="s">
        <v>16</v>
      </c>
      <c r="C34" s="7" t="s">
        <v>17</v>
      </c>
      <c r="D34" s="19" t="s">
        <v>53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175000</v>
      </c>
      <c r="K34" s="11">
        <f t="shared" si="0"/>
        <v>175000</v>
      </c>
      <c r="L34" s="12">
        <f t="shared" si="1"/>
        <v>0</v>
      </c>
    </row>
    <row r="35" spans="1:12" x14ac:dyDescent="0.25">
      <c r="A35" s="21">
        <v>7</v>
      </c>
      <c r="B35" s="7" t="s">
        <v>16</v>
      </c>
      <c r="C35" s="7">
        <v>501</v>
      </c>
      <c r="D35" s="19" t="s">
        <v>54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135000</v>
      </c>
      <c r="K35" s="11">
        <f t="shared" si="0"/>
        <v>135000</v>
      </c>
      <c r="L35" s="12">
        <f t="shared" si="1"/>
        <v>0</v>
      </c>
    </row>
    <row r="36" spans="1:12" x14ac:dyDescent="0.25">
      <c r="A36" s="21">
        <v>7</v>
      </c>
      <c r="B36" s="7" t="s">
        <v>16</v>
      </c>
      <c r="C36" s="7" t="s">
        <v>27</v>
      </c>
      <c r="D36" s="19" t="s">
        <v>55</v>
      </c>
      <c r="E36" s="9">
        <v>0</v>
      </c>
      <c r="F36" s="10">
        <v>0</v>
      </c>
      <c r="G36" s="9">
        <v>0</v>
      </c>
      <c r="H36" s="9">
        <v>0</v>
      </c>
      <c r="I36" s="9">
        <v>0</v>
      </c>
      <c r="J36" s="9">
        <v>130000</v>
      </c>
      <c r="K36" s="11">
        <f t="shared" si="0"/>
        <v>130000</v>
      </c>
      <c r="L36" s="12">
        <f t="shared" si="1"/>
        <v>0</v>
      </c>
    </row>
    <row r="37" spans="1:12" x14ac:dyDescent="0.25">
      <c r="A37" s="68" t="s">
        <v>37</v>
      </c>
      <c r="B37" s="61"/>
      <c r="C37" s="61"/>
      <c r="D37" s="61"/>
      <c r="E37" s="13">
        <v>0</v>
      </c>
      <c r="F37" s="14">
        <v>0</v>
      </c>
      <c r="G37" s="13">
        <v>0</v>
      </c>
      <c r="H37" s="13">
        <v>0</v>
      </c>
      <c r="I37" s="13">
        <v>0</v>
      </c>
      <c r="J37" s="13">
        <v>440000</v>
      </c>
      <c r="K37" s="15">
        <f t="shared" si="0"/>
        <v>440000</v>
      </c>
      <c r="L37" s="16">
        <f t="shared" si="1"/>
        <v>0</v>
      </c>
    </row>
    <row r="38" spans="1:12" x14ac:dyDescent="0.25">
      <c r="A38" s="22">
        <v>7</v>
      </c>
      <c r="B38" s="17" t="s">
        <v>16</v>
      </c>
      <c r="C38" s="17" t="s">
        <v>38</v>
      </c>
      <c r="D38" s="18" t="s">
        <v>39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440000</v>
      </c>
      <c r="K38" s="15">
        <f t="shared" si="0"/>
        <v>440000</v>
      </c>
      <c r="L38" s="16">
        <f t="shared" si="1"/>
        <v>0</v>
      </c>
    </row>
    <row r="39" spans="1:12" x14ac:dyDescent="0.25">
      <c r="A39" s="7" t="s">
        <v>56</v>
      </c>
      <c r="B39" s="7" t="s">
        <v>16</v>
      </c>
      <c r="C39" s="7" t="s">
        <v>17</v>
      </c>
      <c r="D39" s="8" t="s">
        <v>18</v>
      </c>
      <c r="E39" s="9">
        <v>8000</v>
      </c>
      <c r="F39" s="9">
        <v>8000</v>
      </c>
      <c r="G39" s="9">
        <v>12145</v>
      </c>
      <c r="H39" s="9">
        <v>-4145</v>
      </c>
      <c r="I39" s="9">
        <v>151.8125</v>
      </c>
      <c r="J39" s="10">
        <v>5000</v>
      </c>
      <c r="K39" s="11">
        <f t="shared" si="0"/>
        <v>13000</v>
      </c>
      <c r="L39" s="12">
        <f t="shared" si="1"/>
        <v>93.42307692307692</v>
      </c>
    </row>
    <row r="40" spans="1:12" x14ac:dyDescent="0.25">
      <c r="A40" s="7" t="s">
        <v>56</v>
      </c>
      <c r="B40" s="7" t="s">
        <v>16</v>
      </c>
      <c r="C40" s="7" t="s">
        <v>23</v>
      </c>
      <c r="D40" s="8" t="s">
        <v>24</v>
      </c>
      <c r="E40" s="9">
        <v>4000</v>
      </c>
      <c r="F40" s="9">
        <v>4000</v>
      </c>
      <c r="G40" s="9">
        <v>4192</v>
      </c>
      <c r="H40" s="9">
        <v>-192</v>
      </c>
      <c r="I40" s="9">
        <v>104.8</v>
      </c>
      <c r="J40" s="10">
        <v>15000</v>
      </c>
      <c r="K40" s="11">
        <f t="shared" si="0"/>
        <v>19000</v>
      </c>
      <c r="L40" s="12">
        <f t="shared" si="1"/>
        <v>22.063157894736843</v>
      </c>
    </row>
    <row r="41" spans="1:12" x14ac:dyDescent="0.25">
      <c r="A41" s="7" t="s">
        <v>56</v>
      </c>
      <c r="B41" s="7" t="s">
        <v>16</v>
      </c>
      <c r="C41" s="7" t="s">
        <v>27</v>
      </c>
      <c r="D41" s="8" t="s">
        <v>28</v>
      </c>
      <c r="E41" s="9">
        <v>125000</v>
      </c>
      <c r="F41" s="9">
        <v>125000</v>
      </c>
      <c r="G41" s="9">
        <v>38260</v>
      </c>
      <c r="H41" s="9">
        <v>86740</v>
      </c>
      <c r="I41" s="9">
        <v>30.608000000000001</v>
      </c>
      <c r="J41" s="10">
        <v>0</v>
      </c>
      <c r="K41" s="11">
        <f t="shared" si="0"/>
        <v>125000</v>
      </c>
      <c r="L41" s="12">
        <f t="shared" si="1"/>
        <v>30.608000000000001</v>
      </c>
    </row>
    <row r="42" spans="1:12" x14ac:dyDescent="0.25">
      <c r="A42" s="7" t="s">
        <v>56</v>
      </c>
      <c r="B42" s="7" t="s">
        <v>16</v>
      </c>
      <c r="C42" s="7" t="s">
        <v>29</v>
      </c>
      <c r="D42" s="8" t="s">
        <v>30</v>
      </c>
      <c r="E42" s="9">
        <v>186680</v>
      </c>
      <c r="F42" s="9">
        <v>186680</v>
      </c>
      <c r="G42" s="9">
        <v>80030</v>
      </c>
      <c r="H42" s="9">
        <v>106650</v>
      </c>
      <c r="I42" s="9">
        <v>42.870152131990572</v>
      </c>
      <c r="J42" s="10">
        <v>100000</v>
      </c>
      <c r="K42" s="11">
        <f t="shared" si="0"/>
        <v>286680</v>
      </c>
      <c r="L42" s="12">
        <f t="shared" si="1"/>
        <v>27.91614343518906</v>
      </c>
    </row>
    <row r="43" spans="1:12" x14ac:dyDescent="0.25">
      <c r="A43" s="7" t="s">
        <v>56</v>
      </c>
      <c r="B43" s="7" t="s">
        <v>16</v>
      </c>
      <c r="C43" s="7" t="s">
        <v>57</v>
      </c>
      <c r="D43" s="8" t="s">
        <v>58</v>
      </c>
      <c r="E43" s="9">
        <v>17500</v>
      </c>
      <c r="F43" s="9">
        <v>17500</v>
      </c>
      <c r="G43" s="9">
        <v>9901</v>
      </c>
      <c r="H43" s="9">
        <v>7599</v>
      </c>
      <c r="I43" s="9">
        <v>56.57714285714286</v>
      </c>
      <c r="J43" s="10">
        <v>15000</v>
      </c>
      <c r="K43" s="11">
        <f t="shared" si="0"/>
        <v>32500</v>
      </c>
      <c r="L43" s="12">
        <f t="shared" si="1"/>
        <v>30.464615384615385</v>
      </c>
    </row>
    <row r="44" spans="1:12" x14ac:dyDescent="0.25">
      <c r="A44" s="7" t="s">
        <v>56</v>
      </c>
      <c r="B44" s="7" t="s">
        <v>16</v>
      </c>
      <c r="C44" s="7" t="s">
        <v>59</v>
      </c>
      <c r="D44" s="8" t="s">
        <v>60</v>
      </c>
      <c r="E44" s="9">
        <v>1000</v>
      </c>
      <c r="F44" s="9">
        <v>1000</v>
      </c>
      <c r="G44" s="9">
        <v>0</v>
      </c>
      <c r="H44" s="9">
        <v>1000</v>
      </c>
      <c r="I44" s="9">
        <v>0</v>
      </c>
      <c r="J44" s="10">
        <v>1000</v>
      </c>
      <c r="K44" s="11">
        <f t="shared" si="0"/>
        <v>2000</v>
      </c>
      <c r="L44" s="12">
        <f t="shared" si="1"/>
        <v>0</v>
      </c>
    </row>
    <row r="45" spans="1:12" x14ac:dyDescent="0.25">
      <c r="A45" s="7" t="s">
        <v>56</v>
      </c>
      <c r="B45" s="7" t="s">
        <v>16</v>
      </c>
      <c r="C45" s="7" t="s">
        <v>33</v>
      </c>
      <c r="D45" s="8" t="s">
        <v>34</v>
      </c>
      <c r="E45" s="9">
        <v>80000</v>
      </c>
      <c r="F45" s="9">
        <v>80000</v>
      </c>
      <c r="G45" s="9">
        <v>0</v>
      </c>
      <c r="H45" s="9">
        <v>80000</v>
      </c>
      <c r="I45" s="9">
        <v>0</v>
      </c>
      <c r="J45" s="10">
        <v>0</v>
      </c>
      <c r="K45" s="11">
        <f t="shared" si="0"/>
        <v>80000</v>
      </c>
      <c r="L45" s="12">
        <f t="shared" si="1"/>
        <v>0</v>
      </c>
    </row>
    <row r="46" spans="1:12" x14ac:dyDescent="0.25">
      <c r="A46" s="60" t="s">
        <v>61</v>
      </c>
      <c r="B46" s="61"/>
      <c r="C46" s="61"/>
      <c r="D46" s="61"/>
      <c r="E46" s="13">
        <v>422180</v>
      </c>
      <c r="F46" s="13">
        <v>422180</v>
      </c>
      <c r="G46" s="13">
        <v>144528</v>
      </c>
      <c r="H46" s="13">
        <v>277652</v>
      </c>
      <c r="I46" s="13">
        <v>34.229999999999997</v>
      </c>
      <c r="J46" s="15">
        <f>SUM(J39:J45)</f>
        <v>136000</v>
      </c>
      <c r="K46" s="15">
        <f t="shared" si="0"/>
        <v>558180</v>
      </c>
      <c r="L46" s="16">
        <f t="shared" si="1"/>
        <v>25.892722777598625</v>
      </c>
    </row>
    <row r="47" spans="1:12" x14ac:dyDescent="0.25">
      <c r="A47" s="17" t="s">
        <v>56</v>
      </c>
      <c r="B47" s="17" t="s">
        <v>16</v>
      </c>
      <c r="C47" s="17" t="s">
        <v>38</v>
      </c>
      <c r="D47" s="20" t="s">
        <v>52</v>
      </c>
      <c r="E47" s="13">
        <v>422180</v>
      </c>
      <c r="F47" s="13">
        <v>422180</v>
      </c>
      <c r="G47" s="13">
        <v>0</v>
      </c>
      <c r="H47" s="13">
        <v>422180</v>
      </c>
      <c r="I47" s="13">
        <v>0</v>
      </c>
      <c r="J47" s="14">
        <v>136000</v>
      </c>
      <c r="K47" s="15">
        <f t="shared" si="0"/>
        <v>558180</v>
      </c>
      <c r="L47" s="16">
        <f t="shared" si="1"/>
        <v>0</v>
      </c>
    </row>
    <row r="48" spans="1:12" x14ac:dyDescent="0.25">
      <c r="A48" s="7" t="s">
        <v>62</v>
      </c>
      <c r="B48" s="7" t="s">
        <v>16</v>
      </c>
      <c r="C48" s="7" t="s">
        <v>27</v>
      </c>
      <c r="D48" s="8" t="s">
        <v>28</v>
      </c>
      <c r="E48" s="9">
        <v>0</v>
      </c>
      <c r="F48" s="9">
        <v>0</v>
      </c>
      <c r="G48" s="9">
        <v>4200</v>
      </c>
      <c r="H48" s="9">
        <v>-4200</v>
      </c>
      <c r="I48" s="9">
        <v>0</v>
      </c>
      <c r="J48" s="10">
        <v>12600</v>
      </c>
      <c r="K48" s="11">
        <f t="shared" si="0"/>
        <v>12600</v>
      </c>
      <c r="L48" s="12">
        <f t="shared" si="1"/>
        <v>33.333333333333329</v>
      </c>
    </row>
    <row r="49" spans="1:12" x14ac:dyDescent="0.25">
      <c r="A49" s="60" t="s">
        <v>63</v>
      </c>
      <c r="B49" s="61"/>
      <c r="C49" s="61"/>
      <c r="D49" s="61"/>
      <c r="E49" s="13">
        <v>0</v>
      </c>
      <c r="F49" s="13">
        <v>0</v>
      </c>
      <c r="G49" s="13">
        <v>4200</v>
      </c>
      <c r="H49" s="13">
        <v>-4200</v>
      </c>
      <c r="I49" s="13">
        <v>0</v>
      </c>
      <c r="J49" s="14">
        <v>12600</v>
      </c>
      <c r="K49" s="15">
        <f t="shared" si="0"/>
        <v>12600</v>
      </c>
      <c r="L49" s="16">
        <f t="shared" si="1"/>
        <v>33.333333333333329</v>
      </c>
    </row>
    <row r="50" spans="1:12" x14ac:dyDescent="0.25">
      <c r="A50" s="17" t="s">
        <v>62</v>
      </c>
      <c r="B50" s="17" t="s">
        <v>16</v>
      </c>
      <c r="C50" s="17" t="s">
        <v>38</v>
      </c>
      <c r="D50" s="20" t="s">
        <v>52</v>
      </c>
      <c r="E50" s="13">
        <v>0</v>
      </c>
      <c r="F50" s="13">
        <v>0</v>
      </c>
      <c r="G50" s="13">
        <v>12600</v>
      </c>
      <c r="H50" s="13">
        <v>-12600</v>
      </c>
      <c r="I50" s="13">
        <v>0</v>
      </c>
      <c r="J50" s="14">
        <v>12600</v>
      </c>
      <c r="K50" s="15">
        <f t="shared" si="0"/>
        <v>12600</v>
      </c>
      <c r="L50" s="16">
        <f t="shared" si="1"/>
        <v>100</v>
      </c>
    </row>
    <row r="51" spans="1:12" x14ac:dyDescent="0.25">
      <c r="A51" s="7" t="s">
        <v>64</v>
      </c>
      <c r="B51" s="7" t="s">
        <v>16</v>
      </c>
      <c r="C51" s="7" t="s">
        <v>17</v>
      </c>
      <c r="D51" s="8" t="s">
        <v>18</v>
      </c>
      <c r="E51" s="9">
        <v>120000</v>
      </c>
      <c r="F51" s="9">
        <v>120000</v>
      </c>
      <c r="G51" s="9">
        <v>3159</v>
      </c>
      <c r="H51" s="9">
        <v>116841</v>
      </c>
      <c r="I51" s="9">
        <v>2.6324999999999998</v>
      </c>
      <c r="J51" s="10">
        <v>0</v>
      </c>
      <c r="K51" s="11">
        <f t="shared" si="0"/>
        <v>120000</v>
      </c>
      <c r="L51" s="12">
        <f t="shared" si="1"/>
        <v>2.6325000000000003</v>
      </c>
    </row>
    <row r="52" spans="1:12" x14ac:dyDescent="0.25">
      <c r="A52" s="7" t="s">
        <v>64</v>
      </c>
      <c r="B52" s="7" t="s">
        <v>16</v>
      </c>
      <c r="C52" s="7" t="s">
        <v>23</v>
      </c>
      <c r="D52" s="8" t="s">
        <v>24</v>
      </c>
      <c r="E52" s="9">
        <v>20000</v>
      </c>
      <c r="F52" s="9">
        <v>20000</v>
      </c>
      <c r="G52" s="9">
        <v>9115</v>
      </c>
      <c r="H52" s="9">
        <v>10885</v>
      </c>
      <c r="I52" s="9">
        <v>45.575000000000003</v>
      </c>
      <c r="J52" s="10">
        <v>0</v>
      </c>
      <c r="K52" s="11">
        <f t="shared" si="0"/>
        <v>20000</v>
      </c>
      <c r="L52" s="12">
        <f t="shared" si="1"/>
        <v>45.574999999999996</v>
      </c>
    </row>
    <row r="53" spans="1:12" x14ac:dyDescent="0.25">
      <c r="A53" s="7" t="s">
        <v>64</v>
      </c>
      <c r="B53" s="7" t="s">
        <v>16</v>
      </c>
      <c r="C53" s="7" t="s">
        <v>27</v>
      </c>
      <c r="D53" s="8" t="s">
        <v>28</v>
      </c>
      <c r="E53" s="9">
        <v>70000</v>
      </c>
      <c r="F53" s="9">
        <v>70000</v>
      </c>
      <c r="G53" s="9">
        <v>41510</v>
      </c>
      <c r="H53" s="9">
        <v>28490</v>
      </c>
      <c r="I53" s="9">
        <v>59.3</v>
      </c>
      <c r="J53" s="10">
        <v>9015</v>
      </c>
      <c r="K53" s="11">
        <v>79015</v>
      </c>
      <c r="L53" s="12">
        <f t="shared" si="1"/>
        <v>52.534328924887674</v>
      </c>
    </row>
    <row r="54" spans="1:12" x14ac:dyDescent="0.25">
      <c r="A54" s="7" t="s">
        <v>64</v>
      </c>
      <c r="B54" s="7" t="s">
        <v>16</v>
      </c>
      <c r="C54" s="7" t="s">
        <v>29</v>
      </c>
      <c r="D54" s="8" t="s">
        <v>30</v>
      </c>
      <c r="E54" s="9">
        <v>11034000</v>
      </c>
      <c r="F54" s="9">
        <v>11034000</v>
      </c>
      <c r="G54" s="9">
        <v>2761522</v>
      </c>
      <c r="H54" s="9">
        <v>8272478</v>
      </c>
      <c r="I54" s="9">
        <v>25.027388073228202</v>
      </c>
      <c r="J54" s="10">
        <v>384070</v>
      </c>
      <c r="K54" s="11">
        <f t="shared" si="0"/>
        <v>11418070</v>
      </c>
      <c r="L54" s="12">
        <f t="shared" si="1"/>
        <v>24.185540988976246</v>
      </c>
    </row>
    <row r="55" spans="1:12" x14ac:dyDescent="0.25">
      <c r="A55" s="7" t="s">
        <v>64</v>
      </c>
      <c r="B55" s="7" t="s">
        <v>16</v>
      </c>
      <c r="C55" s="7" t="s">
        <v>57</v>
      </c>
      <c r="D55" s="8" t="s">
        <v>58</v>
      </c>
      <c r="E55" s="9">
        <v>3751560</v>
      </c>
      <c r="F55" s="9">
        <v>3751560</v>
      </c>
      <c r="G55" s="9">
        <v>920780</v>
      </c>
      <c r="H55" s="9">
        <v>2830780</v>
      </c>
      <c r="I55" s="9">
        <v>24.543923061339814</v>
      </c>
      <c r="J55" s="10">
        <v>130584</v>
      </c>
      <c r="K55" s="11">
        <f t="shared" si="0"/>
        <v>3882144</v>
      </c>
      <c r="L55" s="12">
        <f t="shared" si="1"/>
        <v>23.718337083838207</v>
      </c>
    </row>
    <row r="56" spans="1:12" x14ac:dyDescent="0.25">
      <c r="A56" s="7" t="s">
        <v>64</v>
      </c>
      <c r="B56" s="7" t="s">
        <v>16</v>
      </c>
      <c r="C56" s="7" t="s">
        <v>65</v>
      </c>
      <c r="D56" s="8" t="s">
        <v>66</v>
      </c>
      <c r="E56" s="9">
        <v>46340</v>
      </c>
      <c r="F56" s="9">
        <v>46340</v>
      </c>
      <c r="G56" s="9">
        <v>16580</v>
      </c>
      <c r="H56" s="9">
        <v>29760</v>
      </c>
      <c r="I56" s="9">
        <v>35.779024600776864</v>
      </c>
      <c r="J56" s="10">
        <v>17660</v>
      </c>
      <c r="K56" s="11">
        <f t="shared" si="0"/>
        <v>64000</v>
      </c>
      <c r="L56" s="12">
        <f t="shared" si="1"/>
        <v>25.906249999999996</v>
      </c>
    </row>
    <row r="57" spans="1:12" x14ac:dyDescent="0.25">
      <c r="A57" s="7" t="s">
        <v>64</v>
      </c>
      <c r="B57" s="7" t="s">
        <v>16</v>
      </c>
      <c r="C57" s="7" t="s">
        <v>59</v>
      </c>
      <c r="D57" s="8" t="s">
        <v>60</v>
      </c>
      <c r="E57" s="9">
        <v>220680</v>
      </c>
      <c r="F57" s="9">
        <v>220680</v>
      </c>
      <c r="G57" s="9">
        <v>49339</v>
      </c>
      <c r="H57" s="9">
        <v>171341</v>
      </c>
      <c r="I57" s="9">
        <v>22.357712524922967</v>
      </c>
      <c r="J57" s="10">
        <v>85522</v>
      </c>
      <c r="K57" s="11">
        <f t="shared" si="0"/>
        <v>306202</v>
      </c>
      <c r="L57" s="12">
        <f t="shared" si="1"/>
        <v>16.113219378057622</v>
      </c>
    </row>
    <row r="58" spans="1:12" x14ac:dyDescent="0.25">
      <c r="A58" s="7" t="s">
        <v>64</v>
      </c>
      <c r="B58" s="7" t="s">
        <v>16</v>
      </c>
      <c r="C58" s="7" t="s">
        <v>33</v>
      </c>
      <c r="D58" s="8" t="s">
        <v>34</v>
      </c>
      <c r="E58" s="9">
        <v>43660</v>
      </c>
      <c r="F58" s="9">
        <v>43660</v>
      </c>
      <c r="G58" s="9">
        <v>0</v>
      </c>
      <c r="H58" s="9">
        <v>43660</v>
      </c>
      <c r="I58" s="9">
        <v>0</v>
      </c>
      <c r="J58" s="10"/>
      <c r="K58" s="11">
        <f t="shared" si="0"/>
        <v>43660</v>
      </c>
      <c r="L58" s="12">
        <f t="shared" si="1"/>
        <v>0</v>
      </c>
    </row>
    <row r="59" spans="1:12" x14ac:dyDescent="0.25">
      <c r="A59" s="60" t="s">
        <v>67</v>
      </c>
      <c r="B59" s="61"/>
      <c r="C59" s="61"/>
      <c r="D59" s="61"/>
      <c r="E59" s="13">
        <v>15306240</v>
      </c>
      <c r="F59" s="13">
        <v>15306240</v>
      </c>
      <c r="G59" s="13">
        <v>3802005</v>
      </c>
      <c r="H59" s="13">
        <v>11504235</v>
      </c>
      <c r="I59" s="13">
        <v>24.84</v>
      </c>
      <c r="J59" s="14">
        <f>SUM(J51:J58)</f>
        <v>626851</v>
      </c>
      <c r="K59" s="15">
        <f t="shared" si="0"/>
        <v>15933091</v>
      </c>
      <c r="L59" s="16">
        <f t="shared" si="1"/>
        <v>23.86231899384746</v>
      </c>
    </row>
    <row r="60" spans="1:12" x14ac:dyDescent="0.25">
      <c r="A60" s="17" t="s">
        <v>64</v>
      </c>
      <c r="B60" s="17" t="s">
        <v>16</v>
      </c>
      <c r="C60" s="17" t="s">
        <v>38</v>
      </c>
      <c r="D60" s="20" t="s">
        <v>52</v>
      </c>
      <c r="E60" s="13">
        <v>15306240</v>
      </c>
      <c r="F60" s="13">
        <v>15306240</v>
      </c>
      <c r="G60" s="13">
        <v>6947000</v>
      </c>
      <c r="H60" s="13">
        <v>8359240</v>
      </c>
      <c r="I60" s="13">
        <v>45.386718096671686</v>
      </c>
      <c r="J60" s="14">
        <v>626851</v>
      </c>
      <c r="K60" s="15">
        <f t="shared" si="0"/>
        <v>15933091</v>
      </c>
      <c r="L60" s="16">
        <f t="shared" si="1"/>
        <v>43.601081547830233</v>
      </c>
    </row>
    <row r="61" spans="1:12" x14ac:dyDescent="0.25">
      <c r="A61" s="60" t="s">
        <v>37</v>
      </c>
      <c r="B61" s="61"/>
      <c r="C61" s="61"/>
      <c r="D61" s="61"/>
      <c r="E61" s="13">
        <v>19136020</v>
      </c>
      <c r="F61" s="13">
        <v>19136020</v>
      </c>
      <c r="G61" s="13">
        <v>4766621.13</v>
      </c>
      <c r="H61" s="13">
        <v>14369398.869999999</v>
      </c>
      <c r="I61" s="13">
        <v>24.91</v>
      </c>
      <c r="J61" s="14">
        <f>J17+J25+J37+J46+J49+J59</f>
        <v>1215451</v>
      </c>
      <c r="K61" s="15">
        <f t="shared" si="0"/>
        <v>20351471</v>
      </c>
      <c r="L61" s="16">
        <f t="shared" si="1"/>
        <v>23.42150663212502</v>
      </c>
    </row>
    <row r="62" spans="1:12" x14ac:dyDescent="0.25">
      <c r="A62" s="60" t="s">
        <v>39</v>
      </c>
      <c r="B62" s="61"/>
      <c r="C62" s="61"/>
      <c r="D62" s="61"/>
      <c r="E62" s="13">
        <v>19171744</v>
      </c>
      <c r="F62" s="13">
        <v>19171744</v>
      </c>
      <c r="G62" s="13">
        <v>7888301.0199999996</v>
      </c>
      <c r="H62" s="13">
        <v>11283442.98</v>
      </c>
      <c r="I62" s="13">
        <v>41.15</v>
      </c>
      <c r="J62" s="14">
        <f>J18+J31+J33+J38+J47+J50+J60</f>
        <v>1215451</v>
      </c>
      <c r="K62" s="23">
        <f t="shared" si="0"/>
        <v>20387195</v>
      </c>
      <c r="L62" s="16">
        <f t="shared" si="1"/>
        <v>38.692429341064326</v>
      </c>
    </row>
    <row r="63" spans="1:12" x14ac:dyDescent="0.25">
      <c r="A63" s="69"/>
      <c r="B63" s="67"/>
      <c r="C63" s="67"/>
      <c r="D63" s="67"/>
      <c r="E63" s="24"/>
      <c r="F63" s="24"/>
      <c r="G63" s="24"/>
      <c r="H63" s="24"/>
      <c r="I63" s="24"/>
      <c r="K63" s="25"/>
      <c r="L63" s="25"/>
    </row>
    <row r="64" spans="1:12" x14ac:dyDescent="0.25">
      <c r="A64" s="70"/>
      <c r="B64" s="67"/>
      <c r="C64" s="67"/>
      <c r="D64" s="67"/>
      <c r="E64" s="67"/>
      <c r="F64" s="67"/>
      <c r="G64" s="67"/>
      <c r="H64" s="71"/>
      <c r="I64" s="67"/>
    </row>
    <row r="66" spans="1:8" x14ac:dyDescent="0.25">
      <c r="A66" s="26"/>
      <c r="C66" t="s">
        <v>68</v>
      </c>
    </row>
    <row r="67" spans="1:8" x14ac:dyDescent="0.25">
      <c r="A67" s="27"/>
      <c r="C67" t="s">
        <v>69</v>
      </c>
    </row>
    <row r="68" spans="1:8" x14ac:dyDescent="0.25">
      <c r="A68" s="28"/>
      <c r="C68" t="s">
        <v>70</v>
      </c>
    </row>
    <row r="69" spans="1:8" x14ac:dyDescent="0.25">
      <c r="A69" s="3"/>
    </row>
    <row r="70" spans="1:8" x14ac:dyDescent="0.25">
      <c r="A70" s="3"/>
    </row>
    <row r="71" spans="1:8" x14ac:dyDescent="0.25">
      <c r="A71" s="25" t="s">
        <v>71</v>
      </c>
    </row>
    <row r="72" spans="1:8" x14ac:dyDescent="0.25">
      <c r="A72" s="29">
        <v>2</v>
      </c>
      <c r="B72" s="25" t="s">
        <v>72</v>
      </c>
      <c r="C72" s="25"/>
      <c r="D72" s="25"/>
      <c r="E72" s="25"/>
      <c r="F72" s="25"/>
      <c r="G72" s="25"/>
      <c r="H72" s="25"/>
    </row>
    <row r="73" spans="1:8" x14ac:dyDescent="0.25">
      <c r="A73" s="29">
        <v>4</v>
      </c>
      <c r="B73" s="25" t="s">
        <v>73</v>
      </c>
      <c r="C73" s="25"/>
      <c r="D73" s="25"/>
      <c r="E73" s="25"/>
      <c r="F73" s="25"/>
      <c r="G73" s="25"/>
      <c r="H73" s="25"/>
    </row>
    <row r="74" spans="1:8" x14ac:dyDescent="0.25">
      <c r="A74" s="29">
        <v>7</v>
      </c>
      <c r="B74" s="25" t="s">
        <v>74</v>
      </c>
      <c r="C74" s="25"/>
      <c r="D74" s="25"/>
      <c r="E74" s="25"/>
      <c r="F74" s="25"/>
      <c r="G74" s="25"/>
      <c r="H74" s="25"/>
    </row>
    <row r="75" spans="1:8" x14ac:dyDescent="0.25">
      <c r="A75" s="29">
        <v>33063</v>
      </c>
      <c r="B75" s="25" t="s">
        <v>75</v>
      </c>
      <c r="C75" s="25"/>
      <c r="D75" s="25"/>
      <c r="E75" s="25"/>
      <c r="F75" s="25"/>
      <c r="G75" s="25"/>
      <c r="H75" s="25"/>
    </row>
    <row r="76" spans="1:8" x14ac:dyDescent="0.25">
      <c r="A76" s="29">
        <v>33070</v>
      </c>
      <c r="B76" s="25" t="s">
        <v>76</v>
      </c>
      <c r="C76" s="25"/>
      <c r="D76" s="25"/>
      <c r="E76" s="25"/>
      <c r="F76" s="25"/>
      <c r="G76" s="25"/>
      <c r="H76" s="25"/>
    </row>
    <row r="77" spans="1:8" x14ac:dyDescent="0.25">
      <c r="A77" s="29">
        <v>33353</v>
      </c>
      <c r="B77" s="25" t="s">
        <v>77</v>
      </c>
      <c r="C77" s="25"/>
      <c r="D77" s="25"/>
      <c r="E77" s="25"/>
      <c r="F77" s="25"/>
      <c r="G77" s="25"/>
      <c r="H77" s="25"/>
    </row>
  </sheetData>
  <mergeCells count="17">
    <mergeCell ref="A61:D61"/>
    <mergeCell ref="A62:D62"/>
    <mergeCell ref="A63:D63"/>
    <mergeCell ref="A64:G64"/>
    <mergeCell ref="H64:I64"/>
    <mergeCell ref="A59:D59"/>
    <mergeCell ref="A1:G1"/>
    <mergeCell ref="I1:I2"/>
    <mergeCell ref="A2:G2"/>
    <mergeCell ref="A4:I4"/>
    <mergeCell ref="A5:I5"/>
    <mergeCell ref="A17:D17"/>
    <mergeCell ref="A25:D25"/>
    <mergeCell ref="A31:D31"/>
    <mergeCell ref="A37:D37"/>
    <mergeCell ref="A46:D46"/>
    <mergeCell ref="A49:D4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O20" sqref="O20"/>
    </sheetView>
  </sheetViews>
  <sheetFormatPr defaultRowHeight="15" x14ac:dyDescent="0.25"/>
  <cols>
    <col min="2" max="2" width="4" customWidth="1"/>
    <col min="3" max="3" width="25.7109375" customWidth="1"/>
    <col min="4" max="4" width="10.5703125" customWidth="1"/>
    <col min="5" max="5" width="10.7109375" customWidth="1"/>
    <col min="7" max="7" width="11" customWidth="1"/>
    <col min="10" max="10" width="11" customWidth="1"/>
  </cols>
  <sheetData>
    <row r="1" spans="1:11" x14ac:dyDescent="0.25">
      <c r="A1" s="74" t="s">
        <v>0</v>
      </c>
      <c r="B1" s="63"/>
      <c r="C1" s="63"/>
      <c r="D1" s="63"/>
      <c r="E1" s="63"/>
      <c r="F1" s="63"/>
      <c r="G1" s="30"/>
      <c r="H1" s="63"/>
    </row>
    <row r="2" spans="1:11" x14ac:dyDescent="0.25">
      <c r="A2" s="74" t="s">
        <v>1</v>
      </c>
      <c r="B2" s="63"/>
      <c r="C2" s="63"/>
      <c r="D2" s="63"/>
      <c r="E2" s="63"/>
      <c r="F2" s="63"/>
      <c r="G2" s="30"/>
      <c r="H2" s="63"/>
    </row>
    <row r="3" spans="1:11" x14ac:dyDescent="0.25">
      <c r="A3" s="31"/>
      <c r="G3" s="30"/>
    </row>
    <row r="4" spans="1:11" x14ac:dyDescent="0.25">
      <c r="A4" s="64" t="s">
        <v>78</v>
      </c>
      <c r="B4" s="65"/>
      <c r="C4" s="65"/>
      <c r="D4" s="65"/>
      <c r="E4" s="65"/>
      <c r="F4" s="65"/>
      <c r="G4" s="65"/>
      <c r="H4" s="65"/>
      <c r="I4" s="3"/>
      <c r="J4" s="3"/>
      <c r="K4" s="3"/>
    </row>
    <row r="5" spans="1:11" x14ac:dyDescent="0.25">
      <c r="A5" s="32"/>
      <c r="B5" s="75"/>
      <c r="C5" s="63"/>
      <c r="D5" s="63"/>
      <c r="E5" s="63"/>
      <c r="F5" s="63"/>
      <c r="G5" s="63"/>
      <c r="H5" s="63"/>
    </row>
    <row r="6" spans="1:11" ht="22.5" x14ac:dyDescent="0.25">
      <c r="A6" s="33" t="s">
        <v>3</v>
      </c>
      <c r="B6" s="33" t="s">
        <v>5</v>
      </c>
      <c r="C6" s="33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5" t="s">
        <v>79</v>
      </c>
      <c r="J6" s="34" t="s">
        <v>13</v>
      </c>
      <c r="K6" s="34" t="s">
        <v>80</v>
      </c>
    </row>
    <row r="7" spans="1:11" x14ac:dyDescent="0.25">
      <c r="A7" s="36" t="s">
        <v>15</v>
      </c>
      <c r="B7" s="36" t="s">
        <v>17</v>
      </c>
      <c r="C7" s="37" t="s">
        <v>18</v>
      </c>
      <c r="D7" s="38">
        <v>85000</v>
      </c>
      <c r="E7" s="38">
        <v>85000</v>
      </c>
      <c r="F7" s="38">
        <v>56265.97</v>
      </c>
      <c r="G7" s="38">
        <v>28734.03</v>
      </c>
      <c r="H7" s="38">
        <v>66.195258823529414</v>
      </c>
      <c r="I7" s="38">
        <v>9000</v>
      </c>
      <c r="J7" s="38">
        <f>E7+I7</f>
        <v>94000</v>
      </c>
      <c r="K7" s="39">
        <f>F7/J7*100</f>
        <v>59.857414893617019</v>
      </c>
    </row>
    <row r="8" spans="1:11" x14ac:dyDescent="0.25">
      <c r="A8" s="36" t="s">
        <v>15</v>
      </c>
      <c r="B8" s="36" t="s">
        <v>19</v>
      </c>
      <c r="C8" s="37" t="s">
        <v>20</v>
      </c>
      <c r="D8" s="38">
        <v>183000</v>
      </c>
      <c r="E8" s="38">
        <v>183000</v>
      </c>
      <c r="F8" s="38">
        <v>36819</v>
      </c>
      <c r="G8" s="38">
        <v>146181</v>
      </c>
      <c r="H8" s="38">
        <v>20.119672131147542</v>
      </c>
      <c r="I8" s="38">
        <v>0</v>
      </c>
      <c r="J8" s="38">
        <f t="shared" ref="J8:J35" si="0">E8+I8</f>
        <v>183000</v>
      </c>
      <c r="K8" s="39">
        <f t="shared" ref="K8:K39" si="1">F8/J8*100</f>
        <v>20.119672131147539</v>
      </c>
    </row>
    <row r="9" spans="1:11" x14ac:dyDescent="0.25">
      <c r="A9" s="36" t="s">
        <v>15</v>
      </c>
      <c r="B9" s="36" t="s">
        <v>21</v>
      </c>
      <c r="C9" s="37" t="s">
        <v>22</v>
      </c>
      <c r="D9" s="38">
        <v>47500</v>
      </c>
      <c r="E9" s="38">
        <v>47500</v>
      </c>
      <c r="F9" s="38">
        <v>582.20000000000005</v>
      </c>
      <c r="G9" s="38">
        <v>46917.8</v>
      </c>
      <c r="H9" s="38">
        <v>1.2256842105263157</v>
      </c>
      <c r="I9" s="38">
        <v>0</v>
      </c>
      <c r="J9" s="38">
        <f t="shared" si="0"/>
        <v>47500</v>
      </c>
      <c r="K9" s="39">
        <f t="shared" si="1"/>
        <v>1.2256842105263157</v>
      </c>
    </row>
    <row r="10" spans="1:11" x14ac:dyDescent="0.25">
      <c r="A10" s="36" t="s">
        <v>15</v>
      </c>
      <c r="B10" s="36" t="s">
        <v>23</v>
      </c>
      <c r="C10" s="37" t="s">
        <v>24</v>
      </c>
      <c r="D10" s="38">
        <v>2000</v>
      </c>
      <c r="E10" s="38">
        <v>2000</v>
      </c>
      <c r="F10" s="38">
        <v>330</v>
      </c>
      <c r="G10" s="38">
        <v>1670</v>
      </c>
      <c r="H10" s="38">
        <v>16.5</v>
      </c>
      <c r="I10" s="38">
        <v>0</v>
      </c>
      <c r="J10" s="38">
        <f t="shared" si="0"/>
        <v>2000</v>
      </c>
      <c r="K10" s="39">
        <f t="shared" si="1"/>
        <v>16.5</v>
      </c>
    </row>
    <row r="11" spans="1:11" x14ac:dyDescent="0.25">
      <c r="A11" s="36" t="s">
        <v>15</v>
      </c>
      <c r="B11" s="36" t="s">
        <v>25</v>
      </c>
      <c r="C11" s="37" t="s">
        <v>26</v>
      </c>
      <c r="D11" s="38">
        <v>3000</v>
      </c>
      <c r="E11" s="38">
        <v>3000</v>
      </c>
      <c r="F11" s="38">
        <v>551</v>
      </c>
      <c r="G11" s="38">
        <v>2449</v>
      </c>
      <c r="H11" s="38">
        <v>18.366666666666667</v>
      </c>
      <c r="I11" s="38">
        <v>0</v>
      </c>
      <c r="J11" s="38">
        <f t="shared" si="0"/>
        <v>3000</v>
      </c>
      <c r="K11" s="39">
        <f t="shared" si="1"/>
        <v>18.366666666666667</v>
      </c>
    </row>
    <row r="12" spans="1:11" x14ac:dyDescent="0.25">
      <c r="A12" s="36" t="s">
        <v>15</v>
      </c>
      <c r="B12" s="36" t="s">
        <v>27</v>
      </c>
      <c r="C12" s="37" t="s">
        <v>28</v>
      </c>
      <c r="D12" s="38">
        <v>54900</v>
      </c>
      <c r="E12" s="38">
        <v>54900</v>
      </c>
      <c r="F12" s="38">
        <v>18931.650000000001</v>
      </c>
      <c r="G12" s="38">
        <v>35968.35</v>
      </c>
      <c r="H12" s="38">
        <v>34.483879781420768</v>
      </c>
      <c r="I12" s="38">
        <v>0</v>
      </c>
      <c r="J12" s="38">
        <f t="shared" si="0"/>
        <v>54900</v>
      </c>
      <c r="K12" s="39">
        <f t="shared" si="1"/>
        <v>34.483879781420768</v>
      </c>
    </row>
    <row r="13" spans="1:11" x14ac:dyDescent="0.25">
      <c r="A13" s="36" t="s">
        <v>15</v>
      </c>
      <c r="B13" s="36" t="s">
        <v>29</v>
      </c>
      <c r="C13" s="37" t="s">
        <v>30</v>
      </c>
      <c r="D13" s="38">
        <v>7000</v>
      </c>
      <c r="E13" s="38">
        <v>7000</v>
      </c>
      <c r="F13" s="38">
        <v>0</v>
      </c>
      <c r="G13" s="38">
        <v>7000</v>
      </c>
      <c r="H13" s="38">
        <v>0</v>
      </c>
      <c r="I13" s="38">
        <v>-3000</v>
      </c>
      <c r="J13" s="38">
        <f t="shared" si="0"/>
        <v>4000</v>
      </c>
      <c r="K13" s="39">
        <f t="shared" si="1"/>
        <v>0</v>
      </c>
    </row>
    <row r="14" spans="1:11" x14ac:dyDescent="0.25">
      <c r="A14" s="36" t="s">
        <v>15</v>
      </c>
      <c r="B14" s="36" t="s">
        <v>33</v>
      </c>
      <c r="C14" s="37" t="s">
        <v>81</v>
      </c>
      <c r="D14" s="38">
        <v>78600</v>
      </c>
      <c r="E14" s="38">
        <v>78600</v>
      </c>
      <c r="F14" s="38">
        <v>23671</v>
      </c>
      <c r="G14" s="38">
        <v>54929</v>
      </c>
      <c r="H14" s="38">
        <v>30.115776081424936</v>
      </c>
      <c r="I14" s="38">
        <v>-6000</v>
      </c>
      <c r="J14" s="38">
        <f t="shared" si="0"/>
        <v>72600</v>
      </c>
      <c r="K14" s="39">
        <f t="shared" si="1"/>
        <v>32.604683195592287</v>
      </c>
    </row>
    <row r="15" spans="1:11" x14ac:dyDescent="0.25">
      <c r="A15" s="36" t="s">
        <v>15</v>
      </c>
      <c r="B15" s="36" t="s">
        <v>35</v>
      </c>
      <c r="C15" s="37" t="s">
        <v>36</v>
      </c>
      <c r="D15" s="38">
        <v>6000</v>
      </c>
      <c r="E15" s="38">
        <v>6000</v>
      </c>
      <c r="F15" s="38">
        <v>5988</v>
      </c>
      <c r="G15" s="38">
        <v>12</v>
      </c>
      <c r="H15" s="38">
        <v>99.8</v>
      </c>
      <c r="I15" s="38">
        <v>0</v>
      </c>
      <c r="J15" s="38">
        <f t="shared" si="0"/>
        <v>6000</v>
      </c>
      <c r="K15" s="39">
        <f t="shared" si="1"/>
        <v>99.8</v>
      </c>
    </row>
    <row r="16" spans="1:11" x14ac:dyDescent="0.25">
      <c r="A16" s="72" t="s">
        <v>82</v>
      </c>
      <c r="B16" s="73"/>
      <c r="C16" s="73"/>
      <c r="D16" s="40">
        <v>467000</v>
      </c>
      <c r="E16" s="40">
        <v>467000</v>
      </c>
      <c r="F16" s="40">
        <v>143138.82</v>
      </c>
      <c r="G16" s="40">
        <v>323861.18</v>
      </c>
      <c r="H16" s="40">
        <v>30.65</v>
      </c>
      <c r="I16" s="41">
        <f>SUM(I7:I15)</f>
        <v>0</v>
      </c>
      <c r="J16" s="40">
        <v>467000</v>
      </c>
      <c r="K16" s="42">
        <f t="shared" si="1"/>
        <v>30.65071092077088</v>
      </c>
    </row>
    <row r="17" spans="1:11" x14ac:dyDescent="0.25">
      <c r="A17" s="43" t="s">
        <v>15</v>
      </c>
      <c r="B17" s="43" t="s">
        <v>38</v>
      </c>
      <c r="C17" s="44" t="s">
        <v>52</v>
      </c>
      <c r="D17" s="40">
        <v>467000</v>
      </c>
      <c r="E17" s="40">
        <v>467000</v>
      </c>
      <c r="F17" s="40">
        <v>116750</v>
      </c>
      <c r="G17" s="40">
        <v>350250</v>
      </c>
      <c r="H17" s="40">
        <v>25</v>
      </c>
      <c r="I17" s="40">
        <v>0</v>
      </c>
      <c r="J17" s="40">
        <f t="shared" ref="J17:J18" si="2">E17+I17</f>
        <v>467000</v>
      </c>
      <c r="K17" s="42">
        <f t="shared" si="1"/>
        <v>25</v>
      </c>
    </row>
    <row r="18" spans="1:11" x14ac:dyDescent="0.25">
      <c r="A18" s="36" t="s">
        <v>40</v>
      </c>
      <c r="B18" s="36" t="s">
        <v>17</v>
      </c>
      <c r="C18" s="37" t="s">
        <v>18</v>
      </c>
      <c r="D18" s="38">
        <v>20000</v>
      </c>
      <c r="E18" s="38">
        <v>20000</v>
      </c>
      <c r="F18" s="38">
        <v>6849.24</v>
      </c>
      <c r="G18" s="38">
        <v>13050.76</v>
      </c>
      <c r="H18" s="38">
        <v>34.25</v>
      </c>
      <c r="I18" s="38">
        <v>0</v>
      </c>
      <c r="J18" s="38">
        <f t="shared" si="2"/>
        <v>20000</v>
      </c>
      <c r="K18" s="39">
        <f t="shared" si="1"/>
        <v>34.246200000000002</v>
      </c>
    </row>
    <row r="19" spans="1:11" x14ac:dyDescent="0.25">
      <c r="A19" s="36" t="s">
        <v>40</v>
      </c>
      <c r="B19" s="36" t="s">
        <v>23</v>
      </c>
      <c r="C19" s="37" t="s">
        <v>24</v>
      </c>
      <c r="D19" s="38">
        <v>200</v>
      </c>
      <c r="E19" s="38">
        <v>200</v>
      </c>
      <c r="F19" s="38">
        <v>0</v>
      </c>
      <c r="G19" s="38">
        <v>200</v>
      </c>
      <c r="H19" s="38">
        <v>0</v>
      </c>
      <c r="I19" s="45">
        <v>0</v>
      </c>
      <c r="J19" s="38">
        <f t="shared" si="0"/>
        <v>200</v>
      </c>
      <c r="K19" s="39">
        <f t="shared" si="1"/>
        <v>0</v>
      </c>
    </row>
    <row r="20" spans="1:11" x14ac:dyDescent="0.25">
      <c r="A20" s="36" t="s">
        <v>40</v>
      </c>
      <c r="B20" s="36" t="s">
        <v>27</v>
      </c>
      <c r="C20" s="37" t="s">
        <v>28</v>
      </c>
      <c r="D20" s="38">
        <v>1000</v>
      </c>
      <c r="E20" s="38">
        <v>1000</v>
      </c>
      <c r="F20" s="38">
        <v>0</v>
      </c>
      <c r="G20" s="38">
        <v>1000</v>
      </c>
      <c r="H20" s="38">
        <v>0</v>
      </c>
      <c r="I20" s="45">
        <v>0</v>
      </c>
      <c r="J20" s="38">
        <f t="shared" si="0"/>
        <v>1000</v>
      </c>
      <c r="K20" s="39">
        <f t="shared" si="1"/>
        <v>0</v>
      </c>
    </row>
    <row r="21" spans="1:11" x14ac:dyDescent="0.25">
      <c r="A21" s="36" t="s">
        <v>40</v>
      </c>
      <c r="B21" s="36" t="s">
        <v>33</v>
      </c>
      <c r="C21" s="37" t="s">
        <v>81</v>
      </c>
      <c r="D21" s="38">
        <v>62800</v>
      </c>
      <c r="E21" s="38">
        <v>62800</v>
      </c>
      <c r="F21" s="38">
        <v>19304</v>
      </c>
      <c r="G21" s="38">
        <v>43496</v>
      </c>
      <c r="H21" s="38">
        <v>30.738853503184714</v>
      </c>
      <c r="I21" s="45">
        <v>0</v>
      </c>
      <c r="J21" s="38">
        <f t="shared" si="0"/>
        <v>62800</v>
      </c>
      <c r="K21" s="39">
        <f t="shared" si="1"/>
        <v>30.738853503184714</v>
      </c>
    </row>
    <row r="22" spans="1:11" x14ac:dyDescent="0.25">
      <c r="A22" s="72" t="s">
        <v>83</v>
      </c>
      <c r="B22" s="73"/>
      <c r="C22" s="73"/>
      <c r="D22" s="40">
        <v>84000</v>
      </c>
      <c r="E22" s="40">
        <v>84000</v>
      </c>
      <c r="F22" s="40">
        <v>26153.24</v>
      </c>
      <c r="G22" s="40">
        <v>57746.76</v>
      </c>
      <c r="H22" s="40">
        <v>31.13</v>
      </c>
      <c r="I22" s="46">
        <v>0</v>
      </c>
      <c r="J22" s="40">
        <f t="shared" si="0"/>
        <v>84000</v>
      </c>
      <c r="K22" s="42">
        <f t="shared" si="1"/>
        <v>31.134809523809526</v>
      </c>
    </row>
    <row r="23" spans="1:11" x14ac:dyDescent="0.25">
      <c r="A23" s="43" t="s">
        <v>40</v>
      </c>
      <c r="B23" s="43" t="s">
        <v>42</v>
      </c>
      <c r="C23" s="44" t="s">
        <v>84</v>
      </c>
      <c r="D23" s="40">
        <v>84000</v>
      </c>
      <c r="E23" s="40">
        <v>84000</v>
      </c>
      <c r="F23" s="40">
        <v>22500</v>
      </c>
      <c r="G23" s="40">
        <v>61500</v>
      </c>
      <c r="H23" s="40">
        <v>26.785714285714285</v>
      </c>
      <c r="I23" s="46">
        <v>0</v>
      </c>
      <c r="J23" s="40">
        <f t="shared" si="0"/>
        <v>84000</v>
      </c>
      <c r="K23" s="42">
        <f t="shared" si="1"/>
        <v>26.785714285714285</v>
      </c>
    </row>
    <row r="24" spans="1:11" x14ac:dyDescent="0.25">
      <c r="A24" s="36" t="s">
        <v>56</v>
      </c>
      <c r="B24" s="36" t="s">
        <v>17</v>
      </c>
      <c r="C24" s="37" t="s">
        <v>18</v>
      </c>
      <c r="D24" s="38">
        <v>5000</v>
      </c>
      <c r="E24" s="38">
        <v>5000</v>
      </c>
      <c r="F24" s="38">
        <v>0</v>
      </c>
      <c r="G24" s="38">
        <v>5000</v>
      </c>
      <c r="H24" s="38">
        <v>0</v>
      </c>
      <c r="I24" s="45">
        <v>-5000</v>
      </c>
      <c r="J24" s="38">
        <f t="shared" si="0"/>
        <v>0</v>
      </c>
      <c r="K24" s="39">
        <v>0</v>
      </c>
    </row>
    <row r="25" spans="1:11" x14ac:dyDescent="0.25">
      <c r="A25" s="36" t="s">
        <v>56</v>
      </c>
      <c r="B25" s="36" t="s">
        <v>23</v>
      </c>
      <c r="C25" s="37" t="s">
        <v>24</v>
      </c>
      <c r="D25" s="38">
        <v>700</v>
      </c>
      <c r="E25" s="38">
        <v>700</v>
      </c>
      <c r="F25" s="38">
        <v>1869</v>
      </c>
      <c r="G25" s="38">
        <v>-1169</v>
      </c>
      <c r="H25" s="38">
        <v>267</v>
      </c>
      <c r="I25" s="45">
        <v>4000</v>
      </c>
      <c r="J25" s="38">
        <f t="shared" si="0"/>
        <v>4700</v>
      </c>
      <c r="K25" s="39">
        <f t="shared" si="1"/>
        <v>39.765957446808507</v>
      </c>
    </row>
    <row r="26" spans="1:11" x14ac:dyDescent="0.25">
      <c r="A26" s="36" t="s">
        <v>56</v>
      </c>
      <c r="B26" s="36" t="s">
        <v>27</v>
      </c>
      <c r="C26" s="37" t="s">
        <v>28</v>
      </c>
      <c r="D26" s="38">
        <v>21000</v>
      </c>
      <c r="E26" s="38">
        <v>21000</v>
      </c>
      <c r="F26" s="38">
        <v>10750</v>
      </c>
      <c r="G26" s="38">
        <v>10250</v>
      </c>
      <c r="H26" s="38">
        <v>51.19047619047619</v>
      </c>
      <c r="I26" s="38">
        <v>2000</v>
      </c>
      <c r="J26" s="38">
        <f t="shared" si="0"/>
        <v>23000</v>
      </c>
      <c r="K26" s="39">
        <f t="shared" si="1"/>
        <v>46.739130434782609</v>
      </c>
    </row>
    <row r="27" spans="1:11" x14ac:dyDescent="0.25">
      <c r="A27" s="36" t="s">
        <v>56</v>
      </c>
      <c r="B27" s="36" t="s">
        <v>29</v>
      </c>
      <c r="C27" s="37" t="s">
        <v>30</v>
      </c>
      <c r="D27" s="38">
        <v>2000</v>
      </c>
      <c r="E27" s="38">
        <v>2000</v>
      </c>
      <c r="F27" s="38">
        <v>0</v>
      </c>
      <c r="G27" s="38">
        <v>2000</v>
      </c>
      <c r="H27" s="38">
        <v>0</v>
      </c>
      <c r="I27" s="38">
        <v>-2000</v>
      </c>
      <c r="J27" s="38">
        <f t="shared" si="0"/>
        <v>0</v>
      </c>
      <c r="K27" s="39">
        <v>0</v>
      </c>
    </row>
    <row r="28" spans="1:11" x14ac:dyDescent="0.25">
      <c r="A28" s="36" t="s">
        <v>56</v>
      </c>
      <c r="B28" s="36" t="s">
        <v>33</v>
      </c>
      <c r="C28" s="37" t="s">
        <v>81</v>
      </c>
      <c r="D28" s="38">
        <v>34000</v>
      </c>
      <c r="E28" s="38">
        <v>34000</v>
      </c>
      <c r="F28" s="38">
        <v>0</v>
      </c>
      <c r="G28" s="38">
        <v>34000</v>
      </c>
      <c r="H28" s="38">
        <v>0</v>
      </c>
      <c r="I28" s="38">
        <v>0</v>
      </c>
      <c r="J28" s="38">
        <f t="shared" si="0"/>
        <v>34000</v>
      </c>
      <c r="K28" s="39">
        <f t="shared" si="1"/>
        <v>0</v>
      </c>
    </row>
    <row r="29" spans="1:11" x14ac:dyDescent="0.25">
      <c r="A29" s="72" t="s">
        <v>61</v>
      </c>
      <c r="B29" s="73"/>
      <c r="C29" s="73"/>
      <c r="D29" s="40">
        <v>62700</v>
      </c>
      <c r="E29" s="40">
        <v>62700</v>
      </c>
      <c r="F29" s="40">
        <v>12619</v>
      </c>
      <c r="G29" s="40">
        <v>50081</v>
      </c>
      <c r="H29" s="40">
        <v>20.13</v>
      </c>
      <c r="I29" s="40">
        <f>SUM(I24:I28)</f>
        <v>-1000</v>
      </c>
      <c r="J29" s="40">
        <f t="shared" si="0"/>
        <v>61700</v>
      </c>
      <c r="K29" s="42">
        <f>F29/J29*100</f>
        <v>20.452188006482981</v>
      </c>
    </row>
    <row r="30" spans="1:11" x14ac:dyDescent="0.25">
      <c r="A30" s="43" t="s">
        <v>56</v>
      </c>
      <c r="B30" s="43" t="s">
        <v>38</v>
      </c>
      <c r="C30" s="44" t="s">
        <v>52</v>
      </c>
      <c r="D30" s="40">
        <v>62700</v>
      </c>
      <c r="E30" s="40">
        <v>62700</v>
      </c>
      <c r="F30" s="40">
        <v>0</v>
      </c>
      <c r="G30" s="40">
        <v>62700</v>
      </c>
      <c r="H30" s="40">
        <v>0</v>
      </c>
      <c r="I30" s="40">
        <v>-1000</v>
      </c>
      <c r="J30" s="40">
        <f t="shared" si="0"/>
        <v>61700</v>
      </c>
      <c r="K30" s="42">
        <f t="shared" si="1"/>
        <v>0</v>
      </c>
    </row>
    <row r="31" spans="1:11" x14ac:dyDescent="0.25">
      <c r="A31" s="36" t="s">
        <v>64</v>
      </c>
      <c r="B31" s="36" t="s">
        <v>17</v>
      </c>
      <c r="C31" s="37" t="s">
        <v>18</v>
      </c>
      <c r="D31" s="38">
        <v>7000</v>
      </c>
      <c r="E31" s="38">
        <v>7000</v>
      </c>
      <c r="F31" s="38">
        <v>0</v>
      </c>
      <c r="G31" s="38">
        <v>7000</v>
      </c>
      <c r="H31" s="38">
        <v>0</v>
      </c>
      <c r="I31" s="38">
        <v>0</v>
      </c>
      <c r="J31" s="38">
        <f t="shared" si="0"/>
        <v>7000</v>
      </c>
      <c r="K31" s="39">
        <f t="shared" si="1"/>
        <v>0</v>
      </c>
    </row>
    <row r="32" spans="1:11" x14ac:dyDescent="0.25">
      <c r="A32" s="36" t="s">
        <v>64</v>
      </c>
      <c r="B32" s="36" t="s">
        <v>27</v>
      </c>
      <c r="C32" s="37" t="s">
        <v>28</v>
      </c>
      <c r="D32" s="38">
        <v>3000</v>
      </c>
      <c r="E32" s="38">
        <v>3000</v>
      </c>
      <c r="F32" s="38">
        <v>0</v>
      </c>
      <c r="G32" s="38">
        <v>3000</v>
      </c>
      <c r="H32" s="38">
        <v>0</v>
      </c>
      <c r="I32" s="38">
        <v>0</v>
      </c>
      <c r="J32" s="38">
        <f t="shared" si="0"/>
        <v>3000</v>
      </c>
      <c r="K32" s="39">
        <f t="shared" si="1"/>
        <v>0</v>
      </c>
    </row>
    <row r="33" spans="1:11" x14ac:dyDescent="0.25">
      <c r="A33" s="36" t="s">
        <v>64</v>
      </c>
      <c r="B33" s="36" t="s">
        <v>29</v>
      </c>
      <c r="C33" s="37" t="s">
        <v>30</v>
      </c>
      <c r="D33" s="38">
        <v>1596300</v>
      </c>
      <c r="E33" s="38">
        <v>1596300</v>
      </c>
      <c r="F33" s="38">
        <v>393377</v>
      </c>
      <c r="G33" s="38">
        <v>1202923</v>
      </c>
      <c r="H33" s="38">
        <v>24.643049552089206</v>
      </c>
      <c r="I33" s="38">
        <v>-16300</v>
      </c>
      <c r="J33" s="38">
        <f t="shared" si="0"/>
        <v>1580000</v>
      </c>
      <c r="K33" s="39">
        <f t="shared" si="1"/>
        <v>24.897278481012659</v>
      </c>
    </row>
    <row r="34" spans="1:11" x14ac:dyDescent="0.25">
      <c r="A34" s="36" t="s">
        <v>64</v>
      </c>
      <c r="B34" s="36" t="s">
        <v>57</v>
      </c>
      <c r="C34" s="37" t="s">
        <v>58</v>
      </c>
      <c r="D34" s="38">
        <v>542740</v>
      </c>
      <c r="E34" s="38">
        <v>542740</v>
      </c>
      <c r="F34" s="38">
        <v>181110</v>
      </c>
      <c r="G34" s="38">
        <v>361630</v>
      </c>
      <c r="H34" s="38">
        <v>33.369569222832297</v>
      </c>
      <c r="I34" s="38">
        <v>-8940</v>
      </c>
      <c r="J34" s="38">
        <f t="shared" si="0"/>
        <v>533800</v>
      </c>
      <c r="K34" s="39">
        <f t="shared" si="1"/>
        <v>33.928437617085052</v>
      </c>
    </row>
    <row r="35" spans="1:11" x14ac:dyDescent="0.25">
      <c r="A35" s="36" t="s">
        <v>64</v>
      </c>
      <c r="B35" s="36" t="s">
        <v>33</v>
      </c>
      <c r="C35" s="37" t="s">
        <v>81</v>
      </c>
      <c r="D35" s="38">
        <v>7000</v>
      </c>
      <c r="E35" s="38">
        <v>7000</v>
      </c>
      <c r="F35" s="38">
        <v>0</v>
      </c>
      <c r="G35" s="38">
        <v>7000</v>
      </c>
      <c r="H35" s="38">
        <v>0</v>
      </c>
      <c r="I35" s="38">
        <v>-7000</v>
      </c>
      <c r="J35" s="38">
        <f t="shared" si="0"/>
        <v>0</v>
      </c>
      <c r="K35" s="39">
        <v>0</v>
      </c>
    </row>
    <row r="36" spans="1:11" x14ac:dyDescent="0.25">
      <c r="A36" s="72" t="s">
        <v>67</v>
      </c>
      <c r="B36" s="73"/>
      <c r="C36" s="73"/>
      <c r="D36" s="40">
        <v>2156040</v>
      </c>
      <c r="E36" s="40">
        <v>2156040</v>
      </c>
      <c r="F36" s="40">
        <v>574487</v>
      </c>
      <c r="G36" s="40">
        <v>1581553</v>
      </c>
      <c r="H36" s="40">
        <v>26.65</v>
      </c>
      <c r="I36" s="40">
        <f>SUM(I31:I35)</f>
        <v>-32240</v>
      </c>
      <c r="J36" s="40">
        <f>SUM(J31:J35)</f>
        <v>2123800</v>
      </c>
      <c r="K36" s="42">
        <f t="shared" si="1"/>
        <v>27.049957623128357</v>
      </c>
    </row>
    <row r="37" spans="1:11" x14ac:dyDescent="0.25">
      <c r="A37" s="36" t="s">
        <v>64</v>
      </c>
      <c r="B37" s="36" t="s">
        <v>38</v>
      </c>
      <c r="C37" s="37" t="s">
        <v>52</v>
      </c>
      <c r="D37" s="38">
        <v>2156040</v>
      </c>
      <c r="E37" s="38">
        <v>2156040</v>
      </c>
      <c r="F37" s="38">
        <v>0</v>
      </c>
      <c r="G37" s="38">
        <v>2156040</v>
      </c>
      <c r="H37" s="38">
        <v>0</v>
      </c>
      <c r="I37" s="38">
        <v>-32240</v>
      </c>
      <c r="J37" s="38">
        <f>D37+I37</f>
        <v>2123800</v>
      </c>
      <c r="K37" s="39">
        <f t="shared" si="1"/>
        <v>0</v>
      </c>
    </row>
    <row r="38" spans="1:11" x14ac:dyDescent="0.25">
      <c r="A38" s="72" t="s">
        <v>37</v>
      </c>
      <c r="B38" s="73"/>
      <c r="C38" s="73"/>
      <c r="D38" s="40">
        <v>2769740</v>
      </c>
      <c r="E38" s="40">
        <v>2769740</v>
      </c>
      <c r="F38" s="40">
        <v>756398.06</v>
      </c>
      <c r="G38" s="40">
        <v>2013241.94</v>
      </c>
      <c r="H38" s="40">
        <v>27.31</v>
      </c>
      <c r="I38" s="40">
        <f>I16+I22+I29+I36</f>
        <v>-33240</v>
      </c>
      <c r="J38" s="40">
        <f>J16+J22+J29+J36</f>
        <v>2736500</v>
      </c>
      <c r="K38" s="42">
        <f t="shared" si="1"/>
        <v>27.641076557646631</v>
      </c>
    </row>
    <row r="39" spans="1:11" x14ac:dyDescent="0.25">
      <c r="A39" s="72" t="s">
        <v>39</v>
      </c>
      <c r="B39" s="73"/>
      <c r="C39" s="73"/>
      <c r="D39" s="40">
        <v>2769740</v>
      </c>
      <c r="E39" s="40">
        <v>2769740</v>
      </c>
      <c r="F39" s="40">
        <v>139250</v>
      </c>
      <c r="G39" s="40">
        <v>2630490</v>
      </c>
      <c r="H39" s="40">
        <v>5.03</v>
      </c>
      <c r="I39" s="41">
        <f>I17+I23+I30+I37</f>
        <v>-33240</v>
      </c>
      <c r="J39" s="41">
        <f>J17+J23+J30+J37</f>
        <v>2736500</v>
      </c>
      <c r="K39" s="42">
        <f t="shared" si="1"/>
        <v>5.0886168463365609</v>
      </c>
    </row>
  </sheetData>
  <mergeCells count="11">
    <mergeCell ref="A22:C22"/>
    <mergeCell ref="A29:C29"/>
    <mergeCell ref="A36:C36"/>
    <mergeCell ref="A38:C38"/>
    <mergeCell ref="A39:C39"/>
    <mergeCell ref="A16:C16"/>
    <mergeCell ref="A1:F1"/>
    <mergeCell ref="H1:H2"/>
    <mergeCell ref="A2:F2"/>
    <mergeCell ref="A4:H4"/>
    <mergeCell ref="B5:H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workbookViewId="0">
      <selection activeCell="P29" sqref="P29"/>
    </sheetView>
  </sheetViews>
  <sheetFormatPr defaultRowHeight="15" x14ac:dyDescent="0.25"/>
  <cols>
    <col min="2" max="2" width="3.85546875" customWidth="1"/>
    <col min="3" max="3" width="23" customWidth="1"/>
    <col min="4" max="4" width="11" customWidth="1"/>
    <col min="5" max="5" width="10.5703125" customWidth="1"/>
    <col min="6" max="6" width="11.140625" customWidth="1"/>
    <col min="7" max="7" width="11.42578125" customWidth="1"/>
    <col min="9" max="9" width="9.85546875" customWidth="1"/>
    <col min="10" max="10" width="10.7109375" customWidth="1"/>
  </cols>
  <sheetData>
    <row r="1" spans="1:11" x14ac:dyDescent="0.25">
      <c r="A1" s="74" t="s">
        <v>0</v>
      </c>
      <c r="B1" s="63"/>
      <c r="C1" s="63"/>
      <c r="D1" s="63"/>
      <c r="E1" s="63"/>
      <c r="F1" s="63"/>
      <c r="G1" s="30"/>
      <c r="H1" s="63"/>
    </row>
    <row r="2" spans="1:11" x14ac:dyDescent="0.25">
      <c r="A2" s="74" t="s">
        <v>1</v>
      </c>
      <c r="B2" s="63"/>
      <c r="C2" s="63"/>
      <c r="D2" s="63"/>
      <c r="E2" s="63"/>
      <c r="F2" s="63"/>
      <c r="G2" s="30"/>
      <c r="H2" s="63"/>
    </row>
    <row r="3" spans="1:11" x14ac:dyDescent="0.25">
      <c r="A3" s="31"/>
      <c r="G3" s="30"/>
    </row>
    <row r="4" spans="1:11" x14ac:dyDescent="0.25">
      <c r="A4" s="64" t="s">
        <v>85</v>
      </c>
      <c r="B4" s="65"/>
      <c r="C4" s="65"/>
      <c r="D4" s="65"/>
      <c r="E4" s="65"/>
      <c r="F4" s="65"/>
      <c r="G4" s="65"/>
      <c r="H4" s="65"/>
      <c r="I4" s="47"/>
      <c r="J4" s="47"/>
      <c r="K4" s="47"/>
    </row>
    <row r="5" spans="1:11" ht="15.75" x14ac:dyDescent="0.25">
      <c r="A5" s="48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2.5" x14ac:dyDescent="0.25">
      <c r="A6" s="33" t="s">
        <v>3</v>
      </c>
      <c r="B6" s="33" t="s">
        <v>5</v>
      </c>
      <c r="C6" s="33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5" t="s">
        <v>79</v>
      </c>
      <c r="J6" s="34" t="s">
        <v>13</v>
      </c>
      <c r="K6" s="34" t="s">
        <v>80</v>
      </c>
    </row>
    <row r="7" spans="1:11" x14ac:dyDescent="0.25">
      <c r="A7" s="49" t="s">
        <v>15</v>
      </c>
      <c r="B7" s="49" t="s">
        <v>17</v>
      </c>
      <c r="C7" s="50" t="s">
        <v>18</v>
      </c>
      <c r="D7" s="51">
        <v>98850</v>
      </c>
      <c r="E7" s="51">
        <v>98850</v>
      </c>
      <c r="F7" s="51">
        <v>63897.65</v>
      </c>
      <c r="G7" s="51">
        <v>34952.35</v>
      </c>
      <c r="H7" s="51">
        <v>64.641021750126455</v>
      </c>
      <c r="I7" s="51">
        <v>10021</v>
      </c>
      <c r="J7" s="52">
        <f>D7+I7</f>
        <v>108871</v>
      </c>
      <c r="K7" s="52">
        <f>F7/J7*100</f>
        <v>58.691157424842245</v>
      </c>
    </row>
    <row r="8" spans="1:11" x14ac:dyDescent="0.25">
      <c r="A8" s="49" t="s">
        <v>15</v>
      </c>
      <c r="B8" s="49" t="s">
        <v>19</v>
      </c>
      <c r="C8" s="50" t="s">
        <v>20</v>
      </c>
      <c r="D8" s="51">
        <v>161000</v>
      </c>
      <c r="E8" s="51">
        <v>161000</v>
      </c>
      <c r="F8" s="51">
        <v>25871</v>
      </c>
      <c r="G8" s="51">
        <v>135129</v>
      </c>
      <c r="H8" s="51">
        <v>16.068944099378882</v>
      </c>
      <c r="I8" s="52">
        <v>0</v>
      </c>
      <c r="J8" s="52">
        <f t="shared" ref="J8:J41" si="0">D8+I8</f>
        <v>161000</v>
      </c>
      <c r="K8" s="52">
        <f t="shared" ref="K8:K41" si="1">F8/J8*100</f>
        <v>16.068944099378882</v>
      </c>
    </row>
    <row r="9" spans="1:11" x14ac:dyDescent="0.25">
      <c r="A9" s="49" t="s">
        <v>15</v>
      </c>
      <c r="B9" s="49" t="s">
        <v>21</v>
      </c>
      <c r="C9" s="50" t="s">
        <v>22</v>
      </c>
      <c r="D9" s="51">
        <v>87000</v>
      </c>
      <c r="E9" s="51">
        <v>87000</v>
      </c>
      <c r="F9" s="51">
        <v>5428.3</v>
      </c>
      <c r="G9" s="51">
        <v>81571.7</v>
      </c>
      <c r="H9" s="51">
        <v>6.2394252873563216</v>
      </c>
      <c r="I9" s="52">
        <v>0</v>
      </c>
      <c r="J9" s="52">
        <f t="shared" si="0"/>
        <v>87000</v>
      </c>
      <c r="K9" s="52">
        <f t="shared" si="1"/>
        <v>6.2394252873563216</v>
      </c>
    </row>
    <row r="10" spans="1:11" x14ac:dyDescent="0.25">
      <c r="A10" s="49" t="s">
        <v>15</v>
      </c>
      <c r="B10" s="49" t="s">
        <v>23</v>
      </c>
      <c r="C10" s="50" t="s">
        <v>24</v>
      </c>
      <c r="D10" s="51">
        <v>1500</v>
      </c>
      <c r="E10" s="51">
        <v>1500</v>
      </c>
      <c r="F10" s="51">
        <v>880</v>
      </c>
      <c r="G10" s="51">
        <v>620</v>
      </c>
      <c r="H10" s="51">
        <v>58.666666666666664</v>
      </c>
      <c r="I10" s="52">
        <v>0</v>
      </c>
      <c r="J10" s="52">
        <f t="shared" si="0"/>
        <v>1500</v>
      </c>
      <c r="K10" s="52">
        <f t="shared" si="1"/>
        <v>58.666666666666664</v>
      </c>
    </row>
    <row r="11" spans="1:11" x14ac:dyDescent="0.25">
      <c r="A11" s="49" t="s">
        <v>15</v>
      </c>
      <c r="B11" s="49" t="s">
        <v>25</v>
      </c>
      <c r="C11" s="50" t="s">
        <v>26</v>
      </c>
      <c r="D11" s="51">
        <v>2000</v>
      </c>
      <c r="E11" s="51">
        <v>2000</v>
      </c>
      <c r="F11" s="51">
        <v>539</v>
      </c>
      <c r="G11" s="51">
        <v>1461</v>
      </c>
      <c r="H11" s="51">
        <v>26.95</v>
      </c>
      <c r="I11" s="52">
        <v>0</v>
      </c>
      <c r="J11" s="52">
        <f t="shared" si="0"/>
        <v>2000</v>
      </c>
      <c r="K11" s="52">
        <f t="shared" si="1"/>
        <v>26.950000000000003</v>
      </c>
    </row>
    <row r="12" spans="1:11" x14ac:dyDescent="0.25">
      <c r="A12" s="49" t="s">
        <v>15</v>
      </c>
      <c r="B12" s="49" t="s">
        <v>27</v>
      </c>
      <c r="C12" s="50" t="s">
        <v>28</v>
      </c>
      <c r="D12" s="51">
        <v>52750</v>
      </c>
      <c r="E12" s="51">
        <v>52750</v>
      </c>
      <c r="F12" s="51">
        <v>22923.88</v>
      </c>
      <c r="G12" s="51">
        <v>29826.12</v>
      </c>
      <c r="H12" s="51">
        <v>43.457592417061612</v>
      </c>
      <c r="I12" s="52">
        <v>0</v>
      </c>
      <c r="J12" s="52">
        <f t="shared" si="0"/>
        <v>52750</v>
      </c>
      <c r="K12" s="52">
        <f t="shared" si="1"/>
        <v>43.457592417061612</v>
      </c>
    </row>
    <row r="13" spans="1:11" x14ac:dyDescent="0.25">
      <c r="A13" s="49" t="s">
        <v>15</v>
      </c>
      <c r="B13" s="49" t="s">
        <v>29</v>
      </c>
      <c r="C13" s="50" t="s">
        <v>30</v>
      </c>
      <c r="D13" s="51">
        <v>20000</v>
      </c>
      <c r="E13" s="51">
        <v>20000</v>
      </c>
      <c r="F13" s="51">
        <v>2300</v>
      </c>
      <c r="G13" s="51">
        <v>17700</v>
      </c>
      <c r="H13" s="51">
        <v>11.5</v>
      </c>
      <c r="I13" s="52">
        <v>0</v>
      </c>
      <c r="J13" s="52">
        <f t="shared" si="0"/>
        <v>20000</v>
      </c>
      <c r="K13" s="52">
        <f t="shared" si="1"/>
        <v>11.5</v>
      </c>
    </row>
    <row r="14" spans="1:11" x14ac:dyDescent="0.25">
      <c r="A14" s="49" t="s">
        <v>15</v>
      </c>
      <c r="B14" s="49" t="s">
        <v>33</v>
      </c>
      <c r="C14" s="50" t="s">
        <v>81</v>
      </c>
      <c r="D14" s="51">
        <v>90000</v>
      </c>
      <c r="E14" s="51">
        <v>90000</v>
      </c>
      <c r="F14" s="51">
        <v>39030.9</v>
      </c>
      <c r="G14" s="51">
        <v>50969.1</v>
      </c>
      <c r="H14" s="51">
        <v>43.367666666666665</v>
      </c>
      <c r="I14" s="51">
        <v>-10000</v>
      </c>
      <c r="J14" s="52">
        <f t="shared" si="0"/>
        <v>80000</v>
      </c>
      <c r="K14" s="52">
        <f t="shared" si="1"/>
        <v>48.788625000000003</v>
      </c>
    </row>
    <row r="15" spans="1:11" x14ac:dyDescent="0.25">
      <c r="A15" s="49" t="s">
        <v>15</v>
      </c>
      <c r="B15" s="49" t="s">
        <v>35</v>
      </c>
      <c r="C15" s="50" t="s">
        <v>36</v>
      </c>
      <c r="D15" s="51">
        <v>6900</v>
      </c>
      <c r="E15" s="51">
        <v>6900</v>
      </c>
      <c r="F15" s="51">
        <v>6879</v>
      </c>
      <c r="G15" s="51">
        <v>21</v>
      </c>
      <c r="H15" s="51">
        <v>99.695652173913047</v>
      </c>
      <c r="I15" s="53">
        <v>-21</v>
      </c>
      <c r="J15" s="52">
        <f t="shared" si="0"/>
        <v>6879</v>
      </c>
      <c r="K15" s="52">
        <f t="shared" si="1"/>
        <v>100</v>
      </c>
    </row>
    <row r="16" spans="1:11" x14ac:dyDescent="0.25">
      <c r="A16" s="76" t="s">
        <v>82</v>
      </c>
      <c r="B16" s="77"/>
      <c r="C16" s="77"/>
      <c r="D16" s="54">
        <v>520000</v>
      </c>
      <c r="E16" s="54">
        <v>520000</v>
      </c>
      <c r="F16" s="54">
        <v>167749.73000000001</v>
      </c>
      <c r="G16" s="54">
        <v>352250.27</v>
      </c>
      <c r="H16" s="54">
        <v>32.26</v>
      </c>
      <c r="I16" s="55">
        <v>0</v>
      </c>
      <c r="J16" s="56">
        <f t="shared" si="0"/>
        <v>520000</v>
      </c>
      <c r="K16" s="56">
        <f t="shared" si="1"/>
        <v>32.259563461538463</v>
      </c>
    </row>
    <row r="17" spans="1:11" x14ac:dyDescent="0.25">
      <c r="A17" s="57" t="s">
        <v>15</v>
      </c>
      <c r="B17" s="57" t="s">
        <v>38</v>
      </c>
      <c r="C17" s="58" t="s">
        <v>52</v>
      </c>
      <c r="D17" s="54">
        <v>520000</v>
      </c>
      <c r="E17" s="54">
        <v>520000</v>
      </c>
      <c r="F17" s="54">
        <v>130000</v>
      </c>
      <c r="G17" s="54">
        <v>390000</v>
      </c>
      <c r="H17" s="54">
        <v>25</v>
      </c>
      <c r="I17" s="55">
        <v>0</v>
      </c>
      <c r="J17" s="56">
        <f>D17-I17</f>
        <v>520000</v>
      </c>
      <c r="K17" s="56">
        <f t="shared" si="1"/>
        <v>25</v>
      </c>
    </row>
    <row r="18" spans="1:11" x14ac:dyDescent="0.25">
      <c r="A18" s="49" t="s">
        <v>40</v>
      </c>
      <c r="B18" s="49" t="s">
        <v>17</v>
      </c>
      <c r="C18" s="50" t="s">
        <v>18</v>
      </c>
      <c r="D18" s="51">
        <v>25000</v>
      </c>
      <c r="E18" s="51">
        <v>25000</v>
      </c>
      <c r="F18" s="51">
        <v>294.10000000000002</v>
      </c>
      <c r="G18" s="51">
        <f>E18-F18</f>
        <v>24705.9</v>
      </c>
      <c r="H18" s="51">
        <f>F18/E18*100</f>
        <v>1.1764000000000001</v>
      </c>
      <c r="I18" s="53">
        <v>3000</v>
      </c>
      <c r="J18" s="52">
        <f t="shared" si="0"/>
        <v>28000</v>
      </c>
      <c r="K18" s="52">
        <f t="shared" si="1"/>
        <v>1.050357142857143</v>
      </c>
    </row>
    <row r="19" spans="1:11" x14ac:dyDescent="0.25">
      <c r="A19" s="49" t="s">
        <v>40</v>
      </c>
      <c r="B19" s="49" t="s">
        <v>17</v>
      </c>
      <c r="C19" s="50" t="s">
        <v>41</v>
      </c>
      <c r="D19" s="51">
        <v>370000</v>
      </c>
      <c r="E19" s="51">
        <v>370000</v>
      </c>
      <c r="F19" s="51">
        <v>90390.18</v>
      </c>
      <c r="G19" s="51">
        <f>E19-F19</f>
        <v>279609.82</v>
      </c>
      <c r="H19" s="51">
        <f>F19/E19*100</f>
        <v>24.429778378378376</v>
      </c>
      <c r="I19" s="53">
        <v>0</v>
      </c>
      <c r="J19" s="52">
        <v>370000</v>
      </c>
      <c r="K19" s="52">
        <v>24.43</v>
      </c>
    </row>
    <row r="20" spans="1:11" x14ac:dyDescent="0.25">
      <c r="A20" s="49" t="s">
        <v>40</v>
      </c>
      <c r="B20" s="49" t="s">
        <v>23</v>
      </c>
      <c r="C20" s="50" t="s">
        <v>24</v>
      </c>
      <c r="D20" s="51">
        <v>500</v>
      </c>
      <c r="E20" s="51">
        <v>500</v>
      </c>
      <c r="F20" s="51">
        <v>0</v>
      </c>
      <c r="G20" s="51">
        <v>500</v>
      </c>
      <c r="H20" s="51">
        <v>0</v>
      </c>
      <c r="I20" s="53">
        <v>0</v>
      </c>
      <c r="J20" s="52">
        <f t="shared" si="0"/>
        <v>500</v>
      </c>
      <c r="K20" s="52">
        <f t="shared" si="1"/>
        <v>0</v>
      </c>
    </row>
    <row r="21" spans="1:11" x14ac:dyDescent="0.25">
      <c r="A21" s="49" t="s">
        <v>40</v>
      </c>
      <c r="B21" s="49" t="s">
        <v>25</v>
      </c>
      <c r="C21" s="50" t="s">
        <v>26</v>
      </c>
      <c r="D21" s="51">
        <v>1500</v>
      </c>
      <c r="E21" s="51">
        <v>1500</v>
      </c>
      <c r="F21" s="51">
        <v>0</v>
      </c>
      <c r="G21" s="51">
        <v>1500</v>
      </c>
      <c r="H21" s="51">
        <v>0</v>
      </c>
      <c r="I21" s="53">
        <v>0</v>
      </c>
      <c r="J21" s="52">
        <f t="shared" si="0"/>
        <v>1500</v>
      </c>
      <c r="K21" s="52">
        <f t="shared" si="1"/>
        <v>0</v>
      </c>
    </row>
    <row r="22" spans="1:11" x14ac:dyDescent="0.25">
      <c r="A22" s="49" t="s">
        <v>40</v>
      </c>
      <c r="B22" s="49" t="s">
        <v>27</v>
      </c>
      <c r="C22" s="50" t="s">
        <v>28</v>
      </c>
      <c r="D22" s="51">
        <v>2000</v>
      </c>
      <c r="E22" s="51">
        <v>2000</v>
      </c>
      <c r="F22" s="51">
        <v>0</v>
      </c>
      <c r="G22" s="51">
        <v>2000</v>
      </c>
      <c r="H22" s="51">
        <v>0</v>
      </c>
      <c r="I22" s="53">
        <v>0</v>
      </c>
      <c r="J22" s="52">
        <f t="shared" si="0"/>
        <v>2000</v>
      </c>
      <c r="K22" s="52">
        <f t="shared" si="1"/>
        <v>0</v>
      </c>
    </row>
    <row r="23" spans="1:11" x14ac:dyDescent="0.25">
      <c r="A23" s="49" t="s">
        <v>40</v>
      </c>
      <c r="B23" s="49" t="s">
        <v>33</v>
      </c>
      <c r="C23" s="50" t="s">
        <v>81</v>
      </c>
      <c r="D23" s="51">
        <v>117000</v>
      </c>
      <c r="E23" s="51">
        <v>117000</v>
      </c>
      <c r="F23" s="51">
        <v>2986</v>
      </c>
      <c r="G23" s="51">
        <v>114014</v>
      </c>
      <c r="H23" s="51">
        <v>2.552136752136752</v>
      </c>
      <c r="I23" s="53">
        <v>0</v>
      </c>
      <c r="J23" s="52">
        <f t="shared" si="0"/>
        <v>117000</v>
      </c>
      <c r="K23" s="52">
        <f t="shared" si="1"/>
        <v>2.552136752136752</v>
      </c>
    </row>
    <row r="24" spans="1:11" x14ac:dyDescent="0.25">
      <c r="A24" s="76" t="s">
        <v>83</v>
      </c>
      <c r="B24" s="77"/>
      <c r="C24" s="77"/>
      <c r="D24" s="54">
        <v>516000</v>
      </c>
      <c r="E24" s="54">
        <v>516000</v>
      </c>
      <c r="F24" s="54">
        <v>93670.28</v>
      </c>
      <c r="G24" s="54">
        <v>422329.72</v>
      </c>
      <c r="H24" s="54">
        <v>18.149999999999999</v>
      </c>
      <c r="I24" s="55">
        <v>3000</v>
      </c>
      <c r="J24" s="56">
        <f t="shared" si="0"/>
        <v>519000</v>
      </c>
      <c r="K24" s="56">
        <f t="shared" si="1"/>
        <v>18.048223506743739</v>
      </c>
    </row>
    <row r="25" spans="1:11" x14ac:dyDescent="0.25">
      <c r="A25" s="49" t="s">
        <v>40</v>
      </c>
      <c r="B25" s="49" t="s">
        <v>42</v>
      </c>
      <c r="C25" s="50" t="s">
        <v>86</v>
      </c>
      <c r="D25" s="51">
        <v>146000</v>
      </c>
      <c r="E25" s="51">
        <v>146000</v>
      </c>
      <c r="F25" s="51">
        <v>40200</v>
      </c>
      <c r="G25" s="51">
        <v>105800</v>
      </c>
      <c r="H25" s="51">
        <f>F25/E25*100</f>
        <v>27.534246575342465</v>
      </c>
      <c r="I25" s="53">
        <v>0</v>
      </c>
      <c r="J25" s="52">
        <f t="shared" si="0"/>
        <v>146000</v>
      </c>
      <c r="K25" s="52">
        <f t="shared" si="1"/>
        <v>27.534246575342465</v>
      </c>
    </row>
    <row r="26" spans="1:11" x14ac:dyDescent="0.25">
      <c r="A26" s="49" t="s">
        <v>40</v>
      </c>
      <c r="B26" s="49" t="s">
        <v>42</v>
      </c>
      <c r="C26" s="50" t="s">
        <v>44</v>
      </c>
      <c r="D26" s="51">
        <v>370000</v>
      </c>
      <c r="E26" s="51">
        <v>370000</v>
      </c>
      <c r="F26" s="51">
        <v>103136</v>
      </c>
      <c r="G26" s="51">
        <v>266864</v>
      </c>
      <c r="H26" s="51">
        <f>F26/E26*100</f>
        <v>27.874594594594594</v>
      </c>
      <c r="I26" s="53">
        <v>0</v>
      </c>
      <c r="J26" s="52">
        <f t="shared" si="0"/>
        <v>370000</v>
      </c>
      <c r="K26" s="52">
        <f t="shared" si="1"/>
        <v>27.874594594594594</v>
      </c>
    </row>
    <row r="27" spans="1:11" x14ac:dyDescent="0.25">
      <c r="A27" s="49" t="s">
        <v>40</v>
      </c>
      <c r="B27" s="49" t="s">
        <v>45</v>
      </c>
      <c r="C27" s="50" t="s">
        <v>46</v>
      </c>
      <c r="D27" s="51">
        <v>0</v>
      </c>
      <c r="E27" s="51">
        <v>0</v>
      </c>
      <c r="F27" s="51">
        <v>1612</v>
      </c>
      <c r="G27" s="51">
        <v>-1612</v>
      </c>
      <c r="H27" s="51">
        <v>0</v>
      </c>
      <c r="I27" s="53">
        <v>3000</v>
      </c>
      <c r="J27" s="52">
        <f t="shared" si="0"/>
        <v>3000</v>
      </c>
      <c r="K27" s="52">
        <f t="shared" si="1"/>
        <v>53.733333333333334</v>
      </c>
    </row>
    <row r="28" spans="1:11" x14ac:dyDescent="0.25">
      <c r="A28" s="76" t="s">
        <v>83</v>
      </c>
      <c r="B28" s="77"/>
      <c r="C28" s="77"/>
      <c r="D28" s="54">
        <v>516000</v>
      </c>
      <c r="E28" s="54">
        <v>516000</v>
      </c>
      <c r="F28" s="54">
        <v>144948</v>
      </c>
      <c r="G28" s="54">
        <v>371052</v>
      </c>
      <c r="H28" s="54">
        <v>28.09</v>
      </c>
      <c r="I28" s="55">
        <v>3000</v>
      </c>
      <c r="J28" s="56">
        <f t="shared" si="0"/>
        <v>519000</v>
      </c>
      <c r="K28" s="56">
        <f t="shared" si="1"/>
        <v>27.928323699421963</v>
      </c>
    </row>
    <row r="29" spans="1:11" x14ac:dyDescent="0.25">
      <c r="A29" s="49" t="s">
        <v>56</v>
      </c>
      <c r="B29" s="49" t="s">
        <v>17</v>
      </c>
      <c r="C29" s="50" t="s">
        <v>18</v>
      </c>
      <c r="D29" s="51">
        <v>5000</v>
      </c>
      <c r="E29" s="51">
        <v>5000</v>
      </c>
      <c r="F29" s="51">
        <v>0</v>
      </c>
      <c r="G29" s="51">
        <v>5000</v>
      </c>
      <c r="H29" s="51">
        <v>0</v>
      </c>
      <c r="I29" s="53">
        <v>-5000</v>
      </c>
      <c r="J29" s="52">
        <f t="shared" si="0"/>
        <v>0</v>
      </c>
      <c r="K29" s="52">
        <v>0</v>
      </c>
    </row>
    <row r="30" spans="1:11" x14ac:dyDescent="0.25">
      <c r="A30" s="49" t="s">
        <v>56</v>
      </c>
      <c r="B30" s="49" t="s">
        <v>23</v>
      </c>
      <c r="C30" s="50" t="s">
        <v>24</v>
      </c>
      <c r="D30" s="51">
        <v>800</v>
      </c>
      <c r="E30" s="51">
        <v>800</v>
      </c>
      <c r="F30" s="51">
        <v>1734</v>
      </c>
      <c r="G30" s="51">
        <v>-934</v>
      </c>
      <c r="H30" s="51">
        <v>216.75</v>
      </c>
      <c r="I30" s="51">
        <v>3000</v>
      </c>
      <c r="J30" s="52">
        <f t="shared" si="0"/>
        <v>3800</v>
      </c>
      <c r="K30" s="52">
        <f t="shared" si="1"/>
        <v>45.631578947368425</v>
      </c>
    </row>
    <row r="31" spans="1:11" x14ac:dyDescent="0.25">
      <c r="A31" s="49" t="s">
        <v>56</v>
      </c>
      <c r="B31" s="49" t="s">
        <v>27</v>
      </c>
      <c r="C31" s="50" t="s">
        <v>28</v>
      </c>
      <c r="D31" s="51">
        <v>22500</v>
      </c>
      <c r="E31" s="51">
        <v>22500</v>
      </c>
      <c r="F31" s="51">
        <v>8930</v>
      </c>
      <c r="G31" s="51">
        <v>13570</v>
      </c>
      <c r="H31" s="51">
        <v>39.68888888888889</v>
      </c>
      <c r="I31" s="51">
        <v>4000</v>
      </c>
      <c r="J31" s="52">
        <f t="shared" si="0"/>
        <v>26500</v>
      </c>
      <c r="K31" s="52">
        <f t="shared" si="1"/>
        <v>33.698113207547173</v>
      </c>
    </row>
    <row r="32" spans="1:11" x14ac:dyDescent="0.25">
      <c r="A32" s="49" t="s">
        <v>56</v>
      </c>
      <c r="B32" s="49" t="s">
        <v>29</v>
      </c>
      <c r="C32" s="50" t="s">
        <v>30</v>
      </c>
      <c r="D32" s="51">
        <v>72000</v>
      </c>
      <c r="E32" s="51">
        <v>72000</v>
      </c>
      <c r="F32" s="51">
        <v>22762</v>
      </c>
      <c r="G32" s="51">
        <v>49238</v>
      </c>
      <c r="H32" s="51">
        <v>31.613888888888887</v>
      </c>
      <c r="I32" s="51">
        <v>7500</v>
      </c>
      <c r="J32" s="52">
        <f t="shared" si="0"/>
        <v>79500</v>
      </c>
      <c r="K32" s="52">
        <f t="shared" si="1"/>
        <v>28.6314465408805</v>
      </c>
    </row>
    <row r="33" spans="1:11" x14ac:dyDescent="0.25">
      <c r="A33" s="49" t="s">
        <v>56</v>
      </c>
      <c r="B33" s="49" t="s">
        <v>57</v>
      </c>
      <c r="C33" s="50" t="s">
        <v>58</v>
      </c>
      <c r="D33" s="51">
        <v>23800</v>
      </c>
      <c r="E33" s="51">
        <v>23800</v>
      </c>
      <c r="F33" s="51">
        <v>7738</v>
      </c>
      <c r="G33" s="51">
        <v>16062</v>
      </c>
      <c r="H33" s="51">
        <v>32.512605042016808</v>
      </c>
      <c r="I33" s="51">
        <v>8000</v>
      </c>
      <c r="J33" s="52">
        <f t="shared" si="0"/>
        <v>31800</v>
      </c>
      <c r="K33" s="52">
        <f t="shared" si="1"/>
        <v>24.333333333333336</v>
      </c>
    </row>
    <row r="34" spans="1:11" x14ac:dyDescent="0.25">
      <c r="A34" s="49" t="s">
        <v>56</v>
      </c>
      <c r="B34" s="49" t="s">
        <v>59</v>
      </c>
      <c r="C34" s="50" t="s">
        <v>60</v>
      </c>
      <c r="D34" s="51">
        <v>1400</v>
      </c>
      <c r="E34" s="51">
        <v>1400</v>
      </c>
      <c r="F34" s="51">
        <v>0</v>
      </c>
      <c r="G34" s="51">
        <v>1400</v>
      </c>
      <c r="H34" s="51">
        <v>0</v>
      </c>
      <c r="I34" s="51">
        <v>190</v>
      </c>
      <c r="J34" s="52">
        <f t="shared" si="0"/>
        <v>1590</v>
      </c>
      <c r="K34" s="52">
        <f t="shared" si="1"/>
        <v>0</v>
      </c>
    </row>
    <row r="35" spans="1:11" x14ac:dyDescent="0.25">
      <c r="A35" s="49" t="s">
        <v>56</v>
      </c>
      <c r="B35" s="49" t="s">
        <v>33</v>
      </c>
      <c r="C35" s="50" t="s">
        <v>81</v>
      </c>
      <c r="D35" s="51">
        <v>34000</v>
      </c>
      <c r="E35" s="51">
        <v>34000</v>
      </c>
      <c r="F35" s="51">
        <v>4590</v>
      </c>
      <c r="G35" s="51">
        <v>29410</v>
      </c>
      <c r="H35" s="51">
        <v>13.5</v>
      </c>
      <c r="I35" s="51">
        <v>-5787.69</v>
      </c>
      <c r="J35" s="52">
        <f t="shared" si="0"/>
        <v>28212.31</v>
      </c>
      <c r="K35" s="52">
        <f t="shared" si="1"/>
        <v>16.269493706825141</v>
      </c>
    </row>
    <row r="36" spans="1:11" x14ac:dyDescent="0.25">
      <c r="A36" s="76" t="s">
        <v>61</v>
      </c>
      <c r="B36" s="77"/>
      <c r="C36" s="77"/>
      <c r="D36" s="54">
        <v>159500</v>
      </c>
      <c r="E36" s="54">
        <v>159500</v>
      </c>
      <c r="F36" s="54">
        <v>45754</v>
      </c>
      <c r="G36" s="54">
        <v>113746</v>
      </c>
      <c r="H36" s="54">
        <v>28.69</v>
      </c>
      <c r="I36" s="54">
        <f>SUM(I29:I35)</f>
        <v>11902.310000000001</v>
      </c>
      <c r="J36" s="56">
        <f t="shared" si="0"/>
        <v>171402.31</v>
      </c>
      <c r="K36" s="56">
        <f t="shared" si="1"/>
        <v>26.693922619829337</v>
      </c>
    </row>
    <row r="37" spans="1:11" x14ac:dyDescent="0.25">
      <c r="A37" s="57" t="s">
        <v>56</v>
      </c>
      <c r="B37" s="57" t="s">
        <v>38</v>
      </c>
      <c r="C37" s="58" t="s">
        <v>52</v>
      </c>
      <c r="D37" s="54">
        <v>159500</v>
      </c>
      <c r="E37" s="54">
        <v>159500</v>
      </c>
      <c r="F37" s="54">
        <v>0</v>
      </c>
      <c r="G37" s="54">
        <v>159500</v>
      </c>
      <c r="H37" s="54">
        <v>0</v>
      </c>
      <c r="I37" s="54">
        <v>11902.31</v>
      </c>
      <c r="J37" s="56">
        <f>E37+I37</f>
        <v>171402.31</v>
      </c>
      <c r="K37" s="56">
        <f t="shared" si="1"/>
        <v>0</v>
      </c>
    </row>
    <row r="38" spans="1:11" x14ac:dyDescent="0.25">
      <c r="A38" s="49" t="s">
        <v>64</v>
      </c>
      <c r="B38" s="49" t="s">
        <v>17</v>
      </c>
      <c r="C38" s="50" t="s">
        <v>18</v>
      </c>
      <c r="D38" s="51">
        <v>10000</v>
      </c>
      <c r="E38" s="51">
        <v>10000</v>
      </c>
      <c r="F38" s="51">
        <v>0</v>
      </c>
      <c r="G38" s="51">
        <v>10000</v>
      </c>
      <c r="H38" s="51">
        <v>0</v>
      </c>
      <c r="I38" s="52">
        <v>0</v>
      </c>
      <c r="J38" s="52">
        <f t="shared" si="0"/>
        <v>10000</v>
      </c>
      <c r="K38" s="52">
        <f t="shared" si="1"/>
        <v>0</v>
      </c>
    </row>
    <row r="39" spans="1:11" x14ac:dyDescent="0.25">
      <c r="A39" s="49" t="s">
        <v>64</v>
      </c>
      <c r="B39" s="49" t="s">
        <v>27</v>
      </c>
      <c r="C39" s="50" t="s">
        <v>28</v>
      </c>
      <c r="D39" s="51">
        <v>2000</v>
      </c>
      <c r="E39" s="51">
        <v>2000</v>
      </c>
      <c r="F39" s="51">
        <v>990</v>
      </c>
      <c r="G39" s="51">
        <v>1010</v>
      </c>
      <c r="H39" s="51">
        <v>49.5</v>
      </c>
      <c r="I39" s="53">
        <v>0</v>
      </c>
      <c r="J39" s="52">
        <f t="shared" si="0"/>
        <v>2000</v>
      </c>
      <c r="K39" s="52">
        <f t="shared" si="1"/>
        <v>49.5</v>
      </c>
    </row>
    <row r="40" spans="1:11" x14ac:dyDescent="0.25">
      <c r="A40" s="49" t="s">
        <v>64</v>
      </c>
      <c r="B40" s="49" t="s">
        <v>29</v>
      </c>
      <c r="C40" s="50" t="s">
        <v>30</v>
      </c>
      <c r="D40" s="51">
        <v>2505480</v>
      </c>
      <c r="E40" s="51">
        <v>2505480</v>
      </c>
      <c r="F40" s="51">
        <v>574730</v>
      </c>
      <c r="G40" s="51">
        <v>1930750</v>
      </c>
      <c r="H40" s="51">
        <v>22.938917891980779</v>
      </c>
      <c r="I40" s="52">
        <v>-133480</v>
      </c>
      <c r="J40" s="52">
        <f t="shared" si="0"/>
        <v>2372000</v>
      </c>
      <c r="K40" s="52">
        <f t="shared" si="1"/>
        <v>24.229763912310286</v>
      </c>
    </row>
    <row r="41" spans="1:11" x14ac:dyDescent="0.25">
      <c r="A41" s="49" t="s">
        <v>64</v>
      </c>
      <c r="B41" s="49" t="s">
        <v>57</v>
      </c>
      <c r="C41" s="50" t="s">
        <v>58</v>
      </c>
      <c r="D41" s="51">
        <v>876918</v>
      </c>
      <c r="E41" s="51">
        <v>876918</v>
      </c>
      <c r="F41" s="51">
        <v>142303</v>
      </c>
      <c r="G41" s="51">
        <v>734615</v>
      </c>
      <c r="H41" s="51">
        <v>16.227629037150567</v>
      </c>
      <c r="I41" s="52">
        <v>-87438</v>
      </c>
      <c r="J41" s="52">
        <f t="shared" si="0"/>
        <v>789480</v>
      </c>
      <c r="K41" s="52">
        <f t="shared" si="1"/>
        <v>18.024902467446928</v>
      </c>
    </row>
    <row r="42" spans="1:11" x14ac:dyDescent="0.25">
      <c r="A42" s="76" t="s">
        <v>67</v>
      </c>
      <c r="B42" s="77"/>
      <c r="C42" s="77"/>
      <c r="D42" s="54">
        <v>3394398</v>
      </c>
      <c r="E42" s="54">
        <v>3394398</v>
      </c>
      <c r="F42" s="54">
        <v>718023</v>
      </c>
      <c r="G42" s="54">
        <v>2676375</v>
      </c>
      <c r="H42" s="54">
        <v>21.15</v>
      </c>
      <c r="I42" s="56">
        <f>SUM(I38:I41)</f>
        <v>-220918</v>
      </c>
      <c r="J42" s="56">
        <f>D42+I42</f>
        <v>3173480</v>
      </c>
      <c r="K42" s="56">
        <f>F42/J42*100</f>
        <v>22.625729483091117</v>
      </c>
    </row>
    <row r="43" spans="1:11" x14ac:dyDescent="0.25">
      <c r="A43" s="57" t="s">
        <v>64</v>
      </c>
      <c r="B43" s="57" t="s">
        <v>38</v>
      </c>
      <c r="C43" s="58" t="s">
        <v>52</v>
      </c>
      <c r="D43" s="54">
        <v>3394398</v>
      </c>
      <c r="E43" s="54">
        <v>3394398</v>
      </c>
      <c r="F43" s="54">
        <v>0</v>
      </c>
      <c r="G43" s="54">
        <v>3394398</v>
      </c>
      <c r="H43" s="54">
        <v>0</v>
      </c>
      <c r="I43" s="56">
        <v>-220918</v>
      </c>
      <c r="J43" s="56">
        <f>E43+I43</f>
        <v>3173480</v>
      </c>
      <c r="K43" s="59">
        <v>0</v>
      </c>
    </row>
    <row r="44" spans="1:11" x14ac:dyDescent="0.25">
      <c r="A44" s="76" t="s">
        <v>37</v>
      </c>
      <c r="B44" s="77"/>
      <c r="C44" s="77"/>
      <c r="D44" s="54">
        <v>4589898</v>
      </c>
      <c r="E44" s="54">
        <v>4589898</v>
      </c>
      <c r="F44" s="54">
        <v>1025197.01</v>
      </c>
      <c r="G44" s="54">
        <v>3564700.99</v>
      </c>
      <c r="H44" s="54">
        <v>22.34</v>
      </c>
      <c r="I44" s="55">
        <f>I16+I24+I36+I42</f>
        <v>-206015.69</v>
      </c>
      <c r="J44" s="56">
        <f>J16+J24+J36+J42</f>
        <v>4383882.3100000005</v>
      </c>
      <c r="K44" s="55">
        <f>F44/J44*100</f>
        <v>23.385596088230752</v>
      </c>
    </row>
    <row r="45" spans="1:11" x14ac:dyDescent="0.25">
      <c r="A45" s="76" t="s">
        <v>39</v>
      </c>
      <c r="B45" s="77"/>
      <c r="C45" s="77"/>
      <c r="D45" s="54">
        <v>4589898</v>
      </c>
      <c r="E45" s="54">
        <v>4589898</v>
      </c>
      <c r="F45" s="54">
        <v>274948</v>
      </c>
      <c r="G45" s="54">
        <v>4314950</v>
      </c>
      <c r="H45" s="54">
        <v>5.99</v>
      </c>
      <c r="I45" s="55">
        <f>I17+I28+I37+I43</f>
        <v>-206015.69</v>
      </c>
      <c r="J45" s="56">
        <f>D45+I45</f>
        <v>4383882.3099999996</v>
      </c>
      <c r="K45" s="55">
        <f>F45/J45*100</f>
        <v>6.27179245603425</v>
      </c>
    </row>
  </sheetData>
  <mergeCells count="11">
    <mergeCell ref="A28:C28"/>
    <mergeCell ref="A36:C36"/>
    <mergeCell ref="A42:C42"/>
    <mergeCell ref="A44:C44"/>
    <mergeCell ref="A45:C45"/>
    <mergeCell ref="A24:C24"/>
    <mergeCell ref="A1:F1"/>
    <mergeCell ref="H1:H2"/>
    <mergeCell ref="A2:F2"/>
    <mergeCell ref="A4:H4"/>
    <mergeCell ref="A16:C1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MŠZ</vt:lpstr>
      <vt:lpstr>MŠB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Hlavková Andrea</dc:creator>
  <cp:lastModifiedBy>Edita</cp:lastModifiedBy>
  <cp:lastPrinted>2018-06-01T06:52:10Z</cp:lastPrinted>
  <dcterms:created xsi:type="dcterms:W3CDTF">2018-05-25T05:30:48Z</dcterms:created>
  <dcterms:modified xsi:type="dcterms:W3CDTF">2019-07-25T13:01:00Z</dcterms:modified>
</cp:coreProperties>
</file>