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7755"/>
  </bookViews>
  <sheets>
    <sheet name="Příjmy" sheetId="1" r:id="rId1"/>
    <sheet name="List1" sheetId="2" r:id="rId2"/>
  </sheets>
  <definedNames>
    <definedName name="_xlnm._FilterDatabase" localSheetId="0" hidden="1">Příjmy!$A$5:$I$184</definedName>
    <definedName name="_xlnm.Print_Titles" localSheetId="0">Příjmy!$5:$5</definedName>
    <definedName name="_xlnm.Print_Area" localSheetId="0">Příjmy!$A$1:$I$188</definedName>
  </definedNames>
  <calcPr calcId="145621"/>
</workbook>
</file>

<file path=xl/calcChain.xml><?xml version="1.0" encoding="utf-8"?>
<calcChain xmlns="http://schemas.openxmlformats.org/spreadsheetml/2006/main">
  <c r="G184" i="1" l="1"/>
  <c r="H184" i="1"/>
  <c r="I184" i="1"/>
  <c r="F184" i="1"/>
  <c r="G72" i="1"/>
  <c r="H72" i="1"/>
  <c r="I72" i="1"/>
  <c r="F72" i="1"/>
  <c r="G76" i="1"/>
  <c r="H76" i="1"/>
  <c r="I76" i="1"/>
  <c r="F76" i="1"/>
  <c r="I75" i="1"/>
  <c r="I99" i="1" l="1"/>
  <c r="I182" i="1" l="1"/>
  <c r="I180" i="1"/>
  <c r="I178" i="1"/>
  <c r="I176" i="1"/>
  <c r="I174" i="1"/>
  <c r="I170" i="1"/>
  <c r="I167" i="1"/>
  <c r="I164" i="1"/>
  <c r="I161" i="1"/>
  <c r="I159" i="1"/>
  <c r="I156" i="1"/>
  <c r="I154" i="1"/>
  <c r="I151" i="1"/>
  <c r="I152" i="1" s="1"/>
  <c r="I148" i="1"/>
  <c r="I146" i="1"/>
  <c r="I144" i="1"/>
  <c r="I140" i="1"/>
  <c r="I138" i="1"/>
  <c r="I136" i="1"/>
  <c r="I165" i="1" l="1"/>
  <c r="I157" i="1"/>
  <c r="I183" i="1"/>
  <c r="I171" i="1"/>
  <c r="I149" i="1"/>
  <c r="H171" i="1"/>
  <c r="I133" i="1"/>
  <c r="I129" i="1"/>
  <c r="I126" i="1"/>
  <c r="I120" i="1"/>
  <c r="I118" i="1"/>
  <c r="I116" i="1"/>
  <c r="I112" i="1"/>
  <c r="I110" i="1"/>
  <c r="I108" i="1"/>
  <c r="I106" i="1"/>
  <c r="I103" i="1"/>
  <c r="I101" i="1"/>
  <c r="I97" i="1"/>
  <c r="I94" i="1"/>
  <c r="I92" i="1"/>
  <c r="I89" i="1"/>
  <c r="I87" i="1"/>
  <c r="I85" i="1"/>
  <c r="I83" i="1"/>
  <c r="I81" i="1"/>
  <c r="I78" i="1"/>
  <c r="I71" i="1"/>
  <c r="I67" i="1"/>
  <c r="I64" i="1"/>
  <c r="I62" i="1"/>
  <c r="I58" i="1"/>
  <c r="I59" i="1" s="1"/>
  <c r="G90" i="1"/>
  <c r="H90" i="1"/>
  <c r="F90" i="1"/>
  <c r="I54" i="1"/>
  <c r="I51" i="1"/>
  <c r="I48" i="1"/>
  <c r="I45" i="1"/>
  <c r="I43" i="1"/>
  <c r="I41" i="1"/>
  <c r="I39" i="1"/>
  <c r="I37" i="1"/>
  <c r="I35" i="1"/>
  <c r="I33" i="1"/>
  <c r="I31" i="1"/>
  <c r="I29" i="1"/>
  <c r="I27" i="1"/>
  <c r="I25" i="1"/>
  <c r="I104" i="1" l="1"/>
  <c r="I113" i="1"/>
  <c r="I90" i="1"/>
  <c r="I134" i="1"/>
  <c r="I55" i="1"/>
  <c r="I46" i="1"/>
  <c r="I188" i="1" l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I74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Příspěvek z úřadu práce na novou knihovnici vystornován vzhledem k tomu, že knihovnice podala k 30.11. výpověď.</t>
        </r>
      </text>
    </comment>
    <comment ref="I9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Investiční akce převedena na rok 2018</t>
        </r>
      </text>
    </comment>
    <comment ref="I93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 důvodu finanční uzávěrky poskytovatele dotace k 30.11.2017 bude část prostředků vyúčtována v roce 2018</t>
        </r>
      </text>
    </comment>
    <comment ref="I9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 je rozložen na dva roky 2017 - 2018</t>
        </r>
      </text>
    </comment>
    <comment ref="I9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OPŽP</t>
        </r>
      </text>
    </comment>
    <comment ref="I162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průtoková dotace pro ZŠ z min.školství na šablony - i ve výdajích</t>
        </r>
      </text>
    </comment>
  </commentList>
</comments>
</file>

<file path=xl/sharedStrings.xml><?xml version="1.0" encoding="utf-8"?>
<sst xmlns="http://schemas.openxmlformats.org/spreadsheetml/2006/main" count="585" uniqueCount="281">
  <si>
    <t>00298468 Město Štramberk</t>
  </si>
  <si>
    <t>11.10.2017</t>
  </si>
  <si>
    <t>Náměstí 9 Štramberk</t>
  </si>
  <si>
    <t>ORJ</t>
  </si>
  <si>
    <t>ORG</t>
  </si>
  <si>
    <t>ODPA</t>
  </si>
  <si>
    <t>POL</t>
  </si>
  <si>
    <t>Popis</t>
  </si>
  <si>
    <t>SR</t>
  </si>
  <si>
    <t>UR</t>
  </si>
  <si>
    <t/>
  </si>
  <si>
    <t>6310</t>
  </si>
  <si>
    <t>2329</t>
  </si>
  <si>
    <t>Ostatní nedaňové příjmy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</si>
  <si>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</si>
  <si>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</si>
  <si>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</si>
  <si>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</si>
  <si>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</si>
  <si>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</si>
  <si>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</si>
  <si>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</si>
  <si>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</si>
  <si>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</si>
  <si>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</si>
  <si>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</si>
  <si>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</si>
  <si>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</si>
  <si>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</si>
  <si>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</si>
  <si>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</si>
  <si>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</si>
  <si>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</si>
  <si>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</si>
  <si>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</si>
  <si>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</si>
  <si>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</si>
  <si>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</si>
  <si>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</si>
  <si>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</si>
  <si>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</si>
  <si>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</si>
  <si>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Odvod z loterií a podobných her kromě VHP</t>
  </si>
  <si>
    <t>1355</t>
  </si>
  <si>
    <t>Odvody z výherních hracích přístrojů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</si>
  <si>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</si>
  <si>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</si>
  <si>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</si>
  <si>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</si>
  <si>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</si>
  <si>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</si>
  <si>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</si>
  <si>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</si>
  <si>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</si>
  <si>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</si>
  <si>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</si>
  <si>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</si>
  <si>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</si>
  <si>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</si>
  <si>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</si>
  <si>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</si>
  <si>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</si>
  <si>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</si>
  <si>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</si>
  <si>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Výherní hrací přístroj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</si>
  <si>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</si>
  <si>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</si>
  <si>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</si>
  <si>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</si>
  <si>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</si>
  <si>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</si>
  <si>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</si>
  <si>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</si>
  <si>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</si>
  <si>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</si>
  <si>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</si>
  <si>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</si>
  <si>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</si>
  <si>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</si>
  <si>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</si>
  <si>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</si>
  <si>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</si>
  <si>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002021</t>
  </si>
  <si>
    <t>2143</t>
  </si>
  <si>
    <t>2112</t>
  </si>
  <si>
    <t>Příjmy z prodeje zboží (již nakoupeného za účelem prodeje)</t>
  </si>
  <si>
    <t>2321</t>
  </si>
  <si>
    <t>Přijaté neinvestiční dary</t>
  </si>
  <si>
    <t>ORG 002021        Podpora marketingu akcí ve městě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</si>
  <si>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</si>
  <si>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</si>
  <si>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</si>
  <si>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</si>
  <si>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</si>
  <si>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ORG 002050        JPO II</t>
  </si>
  <si>
    <t>ORJ 20         Starosta</t>
  </si>
  <si>
    <t>23</t>
  </si>
  <si>
    <t>002310</t>
  </si>
  <si>
    <t>2141</t>
  </si>
  <si>
    <t>2111</t>
  </si>
  <si>
    <t>Příjmy z poskytování služeb a výrobků</t>
  </si>
  <si>
    <t>ORG 002310        MIC (Městské informační centrum)</t>
  </si>
  <si>
    <t>002312</t>
  </si>
  <si>
    <t>ORG 002312        MIC-dotace (TIC) - 7.etapa</t>
  </si>
  <si>
    <t>002330</t>
  </si>
  <si>
    <t>3349</t>
  </si>
  <si>
    <t>Ostatní příjmy z vlastní činnosti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</si>
  <si>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</si>
  <si>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</si>
  <si>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</si>
  <si>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</si>
  <si>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</si>
  <si>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</si>
  <si>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</si>
  <si>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</si>
  <si>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</si>
  <si>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ORG 002470        Muzeum Zdeňka Buriana</t>
  </si>
  <si>
    <t>002480</t>
  </si>
  <si>
    <t>3319</t>
  </si>
  <si>
    <t>ORG 002480        Kulturní programy</t>
  </si>
  <si>
    <t>002481</t>
  </si>
  <si>
    <t>ORG 002481        Průvodcovské slovo</t>
  </si>
  <si>
    <t>002490</t>
  </si>
  <si>
    <t>3392</t>
  </si>
  <si>
    <t>2132</t>
  </si>
  <si>
    <t>Příjmy z pronájmu ostatních nemovitostí a jejich částí</t>
  </si>
  <si>
    <t>ORG 002490        Kulturní dům</t>
  </si>
  <si>
    <t>002500</t>
  </si>
  <si>
    <t>3412</t>
  </si>
  <si>
    <t>ORG 002500        Tělocvična</t>
  </si>
  <si>
    <t>002540</t>
  </si>
  <si>
    <t>3421</t>
  </si>
  <si>
    <t>3121</t>
  </si>
  <si>
    <t>Přijaté dary na pořízení dlouhodobého majetku</t>
  </si>
  <si>
    <t>ORG 002540        Dětská hřiště</t>
  </si>
  <si>
    <t>002600</t>
  </si>
  <si>
    <t>3321</t>
  </si>
  <si>
    <t>ORG 002600        Trúba</t>
  </si>
  <si>
    <t>30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</si>
  <si>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</si>
  <si>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</si>
  <si>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</si>
  <si>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</si>
  <si>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</si>
  <si>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</si>
  <si>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</si>
  <si>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</si>
  <si>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003221</t>
  </si>
  <si>
    <t>4222</t>
  </si>
  <si>
    <t>Investiční přijaté transfery od krajů</t>
  </si>
  <si>
    <t>ORG 003221        Projekt-Sluneční stezka</t>
  </si>
  <si>
    <t>003360</t>
  </si>
  <si>
    <t>ORG 003360        Záchovná údržba-Městská památková rezervace</t>
  </si>
  <si>
    <t>ORJ 30         Správa majetku, rozvoje a investic</t>
  </si>
  <si>
    <t>34</t>
  </si>
  <si>
    <t>003400</t>
  </si>
  <si>
    <t>3639</t>
  </si>
  <si>
    <t>2131</t>
  </si>
  <si>
    <t>Příjmy z pronájmu pozemků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</si>
  <si>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</si>
  <si>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</si>
  <si>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</si>
  <si>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</si>
  <si>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</si>
  <si>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</si>
  <si>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</si>
  <si>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003420</t>
  </si>
  <si>
    <t>3632</t>
  </si>
  <si>
    <t>ORG 003420        Pohřebnictví</t>
  </si>
  <si>
    <t>ORJ 34         Správa pozemků</t>
  </si>
  <si>
    <t>35</t>
  </si>
  <si>
    <t>003510</t>
  </si>
  <si>
    <t>ORG 003510        Oddělení technické správy</t>
  </si>
  <si>
    <t>003523</t>
  </si>
  <si>
    <t>2219</t>
  </si>
  <si>
    <t>ORG 003523        Parkovné</t>
  </si>
  <si>
    <t>003524</t>
  </si>
  <si>
    <t>ORG 003524        Rezidentní a abonentní karty</t>
  </si>
  <si>
    <t>003560</t>
  </si>
  <si>
    <t>3429</t>
  </si>
  <si>
    <t>2342</t>
  </si>
  <si>
    <t>Platby za odebrané množství podzemní vody</t>
  </si>
  <si>
    <t>ORG 003560        Koupaliště</t>
  </si>
  <si>
    <t>003720</t>
  </si>
  <si>
    <t>3613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</si>
  <si>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</si>
  <si>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</si>
  <si>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</si>
  <si>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</si>
  <si>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</si>
  <si>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</si>
  <si>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</si>
  <si>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2322</t>
  </si>
  <si>
    <t>Přijaté pojistné náhrady</t>
  </si>
  <si>
    <t>ORG 003730        Bytová správa</t>
  </si>
  <si>
    <t>ORJ 35         Oddělení technických služeb a bytového hospodářství</t>
  </si>
  <si>
    <t>60</t>
  </si>
  <si>
    <t>006001</t>
  </si>
  <si>
    <t>4112</t>
  </si>
  <si>
    <t>Neinvestiční přijaté transfery ze SR v rámci souhrnného dotačního vztahu</t>
  </si>
  <si>
    <t>ORG 006001        Dotace na výkon st.správy</t>
  </si>
  <si>
    <t>006002</t>
  </si>
  <si>
    <t>4351</t>
  </si>
  <si>
    <t>ORG 006002        Dům s pečovatelskou službou</t>
  </si>
  <si>
    <t>006030</t>
  </si>
  <si>
    <t>4111</t>
  </si>
  <si>
    <t>Neinvestiční přijaté transfery z všeobecné pokladní správy SR</t>
  </si>
  <si>
    <t>ORG 006030        Volby, referendum</t>
  </si>
  <si>
    <t>006040</t>
  </si>
  <si>
    <t>6171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</si>
  <si>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</si>
  <si>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</si>
  <si>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</si>
  <si>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</si>
  <si>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</si>
  <si>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006502</t>
  </si>
  <si>
    <t>ORG 006502        Licenční poplatek</t>
  </si>
  <si>
    <t>ORJ 60         Tajemník</t>
  </si>
  <si>
    <t>62</t>
  </si>
  <si>
    <t>006202</t>
  </si>
  <si>
    <t>5311</t>
  </si>
  <si>
    <t>2212</t>
  </si>
  <si>
    <t>Sankční platby přijaté od jiných subjektů</t>
  </si>
  <si>
    <t>ORG 006202        Přestupky-přestupkové řízení (Pokuty)</t>
  </si>
  <si>
    <t>ORJ 62         Sociální věci a přestupky</t>
  </si>
  <si>
    <t>63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</si>
  <si>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</si>
  <si>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</si>
  <si>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</si>
  <si>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</si>
  <si>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</si>
  <si>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</si>
  <si>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</si>
  <si>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</si>
  <si>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2324</t>
  </si>
  <si>
    <t>Přijaté nekapitálové příspěvky a náhrady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</si>
  <si>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</si>
  <si>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</si>
  <si>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</si>
  <si>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</si>
  <si>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</si>
  <si>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</si>
  <si>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</si>
  <si>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</si>
  <si>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</si>
  <si>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</si>
  <si>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</si>
  <si>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</si>
  <si>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006520</t>
  </si>
  <si>
    <t>Příjmy z úroků (část)</t>
  </si>
  <si>
    <t>ORG 006520        Příjmy a výdaje z úvěr.operací</t>
  </si>
  <si>
    <t>ORJ 65         Finanční oddělení</t>
  </si>
  <si>
    <t>66</t>
  </si>
  <si>
    <t>006600</t>
  </si>
  <si>
    <t>3722</t>
  </si>
  <si>
    <t>ORG 006600        Nakládání s komunálním odpadem</t>
  </si>
  <si>
    <t>006604</t>
  </si>
  <si>
    <t>3769</t>
  </si>
  <si>
    <t>ORG 006604        Pokuty ŽP</t>
  </si>
  <si>
    <t>006605</t>
  </si>
  <si>
    <t>3725</t>
  </si>
  <si>
    <t>ORG 006605        Odměna za tříděný odpad</t>
  </si>
  <si>
    <t>006610</t>
  </si>
  <si>
    <t>1032</t>
  </si>
  <si>
    <t>ORG 006610        Lesy v majetku města, stromy mimo les</t>
  </si>
  <si>
    <t>006690</t>
  </si>
  <si>
    <t>ORG 006690        Program péče o krajinu</t>
  </si>
  <si>
    <t>ORJ 66         Životní prostředí</t>
  </si>
  <si>
    <t>Celkem</t>
  </si>
  <si>
    <t>Návrh rozpočtu       2018 v Kč</t>
  </si>
  <si>
    <t>NÁVRH ROZPOČTU NA ROK 2018 - PŘÍJMY</t>
  </si>
  <si>
    <t>ORJ 22         Média a technika</t>
  </si>
  <si>
    <t>ORJ 23         Cestovní ruch</t>
  </si>
  <si>
    <t>ORJ 24         Kultura, sport a volný čas</t>
  </si>
  <si>
    <t>Plnění k 10.10.2017</t>
  </si>
  <si>
    <t>003217</t>
  </si>
  <si>
    <t>ORG 003217        Projekt-Sběrný dvůr</t>
  </si>
  <si>
    <t>Třída 8. Financování</t>
  </si>
  <si>
    <t>Změna stavu krátkodobých prostředků (stav na bank.účtech k 31.12.)</t>
  </si>
  <si>
    <t>CELKEM PŘÍJMY</t>
  </si>
  <si>
    <t>dle rozp.opatření č.6/2017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</si>
</sst>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left" vertical="top" wrapText="1"/>
    </xf>
    <xf numFmtId="4" fontId="6" fillId="6" borderId="1" xfId="0" applyNumberFormat="1" applyFont="1" applyFill="1" applyBorder="1" applyAlignment="1">
      <alignment horizontal="right" vertical="top"/>
    </xf>
    <xf numFmtId="0" fontId="6" fillId="0" borderId="0" xfId="0" applyFont="1"/>
    <xf numFmtId="49" fontId="6" fillId="6" borderId="1" xfId="0" applyNumberFormat="1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" fontId="6" fillId="7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4" fontId="9" fillId="0" borderId="0" xfId="0" applyNumberFormat="1" applyFont="1"/>
    <xf numFmtId="4" fontId="2" fillId="3" borderId="1" xfId="0" applyNumberFormat="1" applyFont="1" applyFill="1" applyBorder="1" applyAlignment="1">
      <alignment horizontal="right" vertical="top"/>
    </xf>
    <xf numFmtId="4" fontId="0" fillId="8" borderId="0" xfId="0" applyNumberFormat="1" applyFill="1"/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8"/>
  <sheetViews>
    <sheetView tabSelected="1" view="pageLayout" topLeftCell="A7" zoomScaleNormal="100" workbookViewId="0">
      <selection activeCell="M167" sqref="M167"/>
    </sheetView>
  </sheetViews>
  <sheetFormatPr defaultRowHeight="15" x14ac:dyDescent="0.25"/>
  <cols>
    <col min="1" max="1" width="4.42578125" customWidth="1"/>
    <col min="2" max="2" width="6.42578125" customWidth="1"/>
    <col min="3" max="3" width="5.140625" customWidth="1"/>
    <col min="4" max="4" width="4.85546875" customWidth="1"/>
    <col min="5" max="5" width="50.42578125" customWidth="1"/>
    <col min="6" max="6" width="12" customWidth="1"/>
    <col min="7" max="7" width="12.42578125" customWidth="1"/>
    <col min="8" max="8" width="12.140625" customWidth="1"/>
    <col min="9" max="9" width="13.42578125" customWidth="1"/>
  </cols>
  <sheetData>
    <row r="1" spans="1:9" x14ac:dyDescent="0.25">
      <c r="A1" s="37"/>
      <c r="B1" s="39" t="s">
        <v>0</v>
      </c>
      <c r="C1" s="37"/>
      <c r="D1" s="37"/>
      <c r="E1" s="37"/>
      <c r="F1" s="37"/>
      <c r="G1" s="37"/>
      <c r="H1" s="37"/>
      <c r="I1" s="1" t="s">
        <v>1</v>
      </c>
    </row>
    <row r="2" spans="1:9" x14ac:dyDescent="0.25">
      <c r="A2" s="37"/>
      <c r="B2" s="39" t="s">
        <v>2</v>
      </c>
      <c r="C2" s="37"/>
      <c r="D2" s="37"/>
      <c r="E2" s="37"/>
      <c r="F2" s="37"/>
      <c r="G2" s="37"/>
      <c r="H2" s="37"/>
      <c r="I2" s="1"/>
    </row>
    <row r="3" spans="1:9" x14ac:dyDescent="0.25">
      <c r="A3" s="40" t="s">
        <v>270</v>
      </c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4"/>
      <c r="B4" s="38"/>
      <c r="C4" s="28"/>
      <c r="D4" s="28"/>
      <c r="E4" s="28"/>
      <c r="F4" s="28"/>
      <c r="G4" s="28"/>
      <c r="H4" s="28"/>
      <c r="I4" s="28"/>
    </row>
    <row r="5" spans="1:9" s="3" customFormat="1" ht="22.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274</v>
      </c>
      <c r="I5" s="5" t="s">
        <v>269</v>
      </c>
    </row>
    <row r="6" spans="1:9" x14ac:dyDescent="0.25">
      <c r="A6" s="6" t="s">
        <v>14</v>
      </c>
      <c r="B6" s="6" t="s">
        <v>10</v>
      </c>
      <c r="C6" s="6" t="s">
        <v>10</v>
      </c>
      <c r="D6" s="6" t="s">
        <v>15</v>
      </c>
      <c r="E6" s="7" t="s">
        <v>16</v>
      </c>
      <c r="F6" s="8">
        <v>7100000</v>
      </c>
      <c r="G6" s="8">
        <v>8350000</v>
      </c>
      <c r="H6" s="8">
        <v>7149838.0999999996</v>
      </c>
      <c r="I6" s="12">
        <v>9500000</v>
      </c>
    </row>
    <row r="7" spans="1:9" x14ac:dyDescent="0.25">
      <c r="A7" s="6" t="s">
        <v>14</v>
      </c>
      <c r="B7" s="6" t="s">
        <v>10</v>
      </c>
      <c r="C7" s="6" t="s">
        <v>10</v>
      </c>
      <c r="D7" s="6" t="s">
        <v>17</v>
      </c>
      <c r="E7" s="7" t="s">
        <v>18</v>
      </c>
      <c r="F7" s="8">
        <v>300000</v>
      </c>
      <c r="G7" s="8">
        <v>380000</v>
      </c>
      <c r="H7" s="8">
        <v>313552.33</v>
      </c>
      <c r="I7" s="12">
        <v>450000</v>
      </c>
    </row>
    <row r="8" spans="1:9" x14ac:dyDescent="0.25">
      <c r="A8" s="6" t="s">
        <v>14</v>
      </c>
      <c r="B8" s="6" t="s">
        <v>10</v>
      </c>
      <c r="C8" s="6" t="s">
        <v>10</v>
      </c>
      <c r="D8" s="6" t="s">
        <v>19</v>
      </c>
      <c r="E8" s="7" t="s">
        <v>20</v>
      </c>
      <c r="F8" s="8">
        <v>800000</v>
      </c>
      <c r="G8" s="8">
        <v>800000</v>
      </c>
      <c r="H8" s="8">
        <v>703150.05</v>
      </c>
      <c r="I8" s="12">
        <v>850000</v>
      </c>
    </row>
    <row r="9" spans="1:9" x14ac:dyDescent="0.25">
      <c r="A9" s="6" t="s">
        <v>14</v>
      </c>
      <c r="B9" s="6" t="s">
        <v>10</v>
      </c>
      <c r="C9" s="6" t="s">
        <v>10</v>
      </c>
      <c r="D9" s="6" t="s">
        <v>21</v>
      </c>
      <c r="E9" s="7" t="s">
        <v>22</v>
      </c>
      <c r="F9" s="8">
        <v>7500000</v>
      </c>
      <c r="G9" s="8">
        <v>7500000</v>
      </c>
      <c r="H9" s="8">
        <v>7284934.6699999999</v>
      </c>
      <c r="I9" s="12">
        <v>9000000</v>
      </c>
    </row>
    <row r="10" spans="1:9" x14ac:dyDescent="0.25">
      <c r="A10" s="6" t="s">
        <v>14</v>
      </c>
      <c r="B10" s="6" t="s">
        <v>10</v>
      </c>
      <c r="C10" s="6" t="s">
        <v>10</v>
      </c>
      <c r="D10" s="6" t="s">
        <v>23</v>
      </c>
      <c r="E10" s="7" t="s">
        <v>24</v>
      </c>
      <c r="F10" s="8">
        <v>0</v>
      </c>
      <c r="G10" s="8">
        <v>1254190</v>
      </c>
      <c r="H10" s="8">
        <v>1254190</v>
      </c>
      <c r="I10" s="12"/>
    </row>
    <row r="11" spans="1:9" x14ac:dyDescent="0.25">
      <c r="A11" s="6" t="s">
        <v>14</v>
      </c>
      <c r="B11" s="6" t="s">
        <v>10</v>
      </c>
      <c r="C11" s="6" t="s">
        <v>10</v>
      </c>
      <c r="D11" s="6" t="s">
        <v>25</v>
      </c>
      <c r="E11" s="7" t="s">
        <v>26</v>
      </c>
      <c r="F11" s="8">
        <v>15000000</v>
      </c>
      <c r="G11" s="8">
        <v>16640000</v>
      </c>
      <c r="H11" s="8">
        <v>15015522.16</v>
      </c>
      <c r="I11" s="12">
        <v>19000000</v>
      </c>
    </row>
    <row r="12" spans="1:9" x14ac:dyDescent="0.25">
      <c r="A12" s="6" t="s">
        <v>14</v>
      </c>
      <c r="B12" s="6" t="s">
        <v>10</v>
      </c>
      <c r="C12" s="6" t="s">
        <v>10</v>
      </c>
      <c r="D12" s="6" t="s">
        <v>27</v>
      </c>
      <c r="E12" s="7" t="s">
        <v>28</v>
      </c>
      <c r="F12" s="8">
        <v>1000</v>
      </c>
      <c r="G12" s="8">
        <v>1200</v>
      </c>
      <c r="H12" s="8">
        <v>1191</v>
      </c>
      <c r="I12" s="12">
        <v>1000</v>
      </c>
    </row>
    <row r="13" spans="1:9" x14ac:dyDescent="0.25">
      <c r="A13" s="6" t="s">
        <v>14</v>
      </c>
      <c r="B13" s="6" t="s">
        <v>10</v>
      </c>
      <c r="C13" s="6" t="s">
        <v>10</v>
      </c>
      <c r="D13" s="6" t="s">
        <v>29</v>
      </c>
      <c r="E13" s="7" t="s">
        <v>30</v>
      </c>
      <c r="F13" s="8">
        <v>1000</v>
      </c>
      <c r="G13" s="8">
        <v>1000</v>
      </c>
      <c r="H13" s="8">
        <v>0</v>
      </c>
      <c r="I13" s="12">
        <v>1000</v>
      </c>
    </row>
    <row r="14" spans="1:9" x14ac:dyDescent="0.25">
      <c r="A14" s="6" t="s">
        <v>14</v>
      </c>
      <c r="B14" s="6" t="s">
        <v>10</v>
      </c>
      <c r="C14" s="6" t="s">
        <v>10</v>
      </c>
      <c r="D14" s="6" t="s">
        <v>31</v>
      </c>
      <c r="E14" s="7" t="s">
        <v>32</v>
      </c>
      <c r="F14" s="8">
        <v>1700000</v>
      </c>
      <c r="G14" s="8">
        <v>1740000</v>
      </c>
      <c r="H14" s="8">
        <v>1747262.47</v>
      </c>
      <c r="I14" s="12">
        <v>1700000</v>
      </c>
    </row>
    <row r="15" spans="1:9" x14ac:dyDescent="0.25">
      <c r="A15" s="6" t="s">
        <v>14</v>
      </c>
      <c r="B15" s="6" t="s">
        <v>10</v>
      </c>
      <c r="C15" s="6" t="s">
        <v>10</v>
      </c>
      <c r="D15" s="6" t="s">
        <v>33</v>
      </c>
      <c r="E15" s="7" t="s">
        <v>34</v>
      </c>
      <c r="F15" s="8">
        <v>115000</v>
      </c>
      <c r="G15" s="8">
        <v>115000</v>
      </c>
      <c r="H15" s="8">
        <v>110779</v>
      </c>
      <c r="I15" s="12">
        <v>115000</v>
      </c>
    </row>
    <row r="16" spans="1:9" x14ac:dyDescent="0.25">
      <c r="A16" s="6" t="s">
        <v>14</v>
      </c>
      <c r="B16" s="6" t="s">
        <v>10</v>
      </c>
      <c r="C16" s="6" t="s">
        <v>10</v>
      </c>
      <c r="D16" s="6" t="s">
        <v>35</v>
      </c>
      <c r="E16" s="7" t="s">
        <v>36</v>
      </c>
      <c r="F16" s="8">
        <v>45000</v>
      </c>
      <c r="G16" s="8">
        <v>45000</v>
      </c>
      <c r="H16" s="8">
        <v>62860</v>
      </c>
      <c r="I16" s="12">
        <v>62000</v>
      </c>
    </row>
    <row r="17" spans="1:9" x14ac:dyDescent="0.25">
      <c r="A17" s="6" t="s">
        <v>14</v>
      </c>
      <c r="B17" s="6" t="s">
        <v>10</v>
      </c>
      <c r="C17" s="6" t="s">
        <v>10</v>
      </c>
      <c r="D17" s="6" t="s">
        <v>37</v>
      </c>
      <c r="E17" s="7" t="s">
        <v>38</v>
      </c>
      <c r="F17" s="8">
        <v>295000</v>
      </c>
      <c r="G17" s="8">
        <v>295000</v>
      </c>
      <c r="H17" s="8">
        <v>280821</v>
      </c>
      <c r="I17" s="12">
        <v>295000</v>
      </c>
    </row>
    <row r="18" spans="1:9" x14ac:dyDescent="0.25">
      <c r="A18" s="6" t="s">
        <v>14</v>
      </c>
      <c r="B18" s="6" t="s">
        <v>10</v>
      </c>
      <c r="C18" s="6" t="s">
        <v>10</v>
      </c>
      <c r="D18" s="6" t="s">
        <v>39</v>
      </c>
      <c r="E18" s="7" t="s">
        <v>40</v>
      </c>
      <c r="F18" s="8">
        <v>50000</v>
      </c>
      <c r="G18" s="8">
        <v>50000</v>
      </c>
      <c r="H18" s="8">
        <v>58530</v>
      </c>
      <c r="I18" s="12">
        <v>58000</v>
      </c>
    </row>
    <row r="19" spans="1:9" x14ac:dyDescent="0.25">
      <c r="A19" s="6" t="s">
        <v>14</v>
      </c>
      <c r="B19" s="6" t="s">
        <v>10</v>
      </c>
      <c r="C19" s="6" t="s">
        <v>10</v>
      </c>
      <c r="D19" s="6" t="s">
        <v>41</v>
      </c>
      <c r="E19" s="7" t="s">
        <v>42</v>
      </c>
      <c r="F19" s="8">
        <v>135000</v>
      </c>
      <c r="G19" s="8">
        <v>0</v>
      </c>
      <c r="H19" s="8">
        <v>0</v>
      </c>
      <c r="I19" s="12">
        <v>0</v>
      </c>
    </row>
    <row r="20" spans="1:9" x14ac:dyDescent="0.25">
      <c r="A20" s="6" t="s">
        <v>14</v>
      </c>
      <c r="B20" s="6" t="s">
        <v>10</v>
      </c>
      <c r="C20" s="6" t="s">
        <v>10</v>
      </c>
      <c r="D20" s="6" t="s">
        <v>43</v>
      </c>
      <c r="E20" s="7" t="s">
        <v>44</v>
      </c>
      <c r="F20" s="8">
        <v>120000</v>
      </c>
      <c r="G20" s="8">
        <v>0</v>
      </c>
      <c r="H20" s="8">
        <v>0</v>
      </c>
      <c r="I20" s="12">
        <v>0</v>
      </c>
    </row>
    <row r="21" spans="1:9" x14ac:dyDescent="0.25">
      <c r="A21" s="6" t="s">
        <v>14</v>
      </c>
      <c r="B21" s="6" t="s">
        <v>10</v>
      </c>
      <c r="C21" s="6" t="s">
        <v>10</v>
      </c>
      <c r="D21" s="6" t="s">
        <v>45</v>
      </c>
      <c r="E21" s="7" t="s">
        <v>46</v>
      </c>
      <c r="F21" s="8">
        <v>0</v>
      </c>
      <c r="G21" s="8">
        <v>160000</v>
      </c>
      <c r="H21" s="8">
        <v>160784.09</v>
      </c>
      <c r="I21" s="12">
        <v>160000</v>
      </c>
    </row>
    <row r="22" spans="1:9" x14ac:dyDescent="0.25">
      <c r="A22" s="6" t="s">
        <v>14</v>
      </c>
      <c r="B22" s="6" t="s">
        <v>10</v>
      </c>
      <c r="C22" s="6" t="s">
        <v>10</v>
      </c>
      <c r="D22" s="6" t="s">
        <v>47</v>
      </c>
      <c r="E22" s="7" t="s">
        <v>48</v>
      </c>
      <c r="F22" s="8">
        <v>0</v>
      </c>
      <c r="G22" s="8">
        <v>60000</v>
      </c>
      <c r="H22" s="8">
        <v>58573.05</v>
      </c>
      <c r="I22" s="12">
        <v>60000</v>
      </c>
    </row>
    <row r="23" spans="1:9" x14ac:dyDescent="0.25">
      <c r="A23" s="6" t="s">
        <v>14</v>
      </c>
      <c r="B23" s="6" t="s">
        <v>10</v>
      </c>
      <c r="C23" s="6" t="s">
        <v>10</v>
      </c>
      <c r="D23" s="6" t="s">
        <v>49</v>
      </c>
      <c r="E23" s="7" t="s">
        <v>50</v>
      </c>
      <c r="F23" s="8">
        <v>0</v>
      </c>
      <c r="G23" s="8">
        <v>41000</v>
      </c>
      <c r="H23" s="8">
        <v>40315.279999999999</v>
      </c>
      <c r="I23" s="12">
        <v>40000</v>
      </c>
    </row>
    <row r="24" spans="1:9" x14ac:dyDescent="0.25">
      <c r="A24" s="6" t="s">
        <v>14</v>
      </c>
      <c r="B24" s="6" t="s">
        <v>10</v>
      </c>
      <c r="C24" s="6" t="s">
        <v>10</v>
      </c>
      <c r="D24" s="6" t="s">
        <v>51</v>
      </c>
      <c r="E24" s="7" t="s">
        <v>52</v>
      </c>
      <c r="F24" s="8">
        <v>3907000</v>
      </c>
      <c r="G24" s="8">
        <v>3725000</v>
      </c>
      <c r="H24" s="8">
        <v>3097532.27</v>
      </c>
      <c r="I24" s="12">
        <v>3725000</v>
      </c>
    </row>
    <row r="25" spans="1:9" x14ac:dyDescent="0.25">
      <c r="A25" s="27" t="s">
        <v>4</v>
      </c>
      <c r="B25" s="28"/>
      <c r="C25" s="28"/>
      <c r="D25" s="28"/>
      <c r="E25" s="28"/>
      <c r="F25" s="9">
        <v>37069000</v>
      </c>
      <c r="G25" s="9">
        <v>41157390</v>
      </c>
      <c r="H25" s="9">
        <v>37339835.469999999</v>
      </c>
      <c r="I25" s="9">
        <f>SUM(I6:I24)</f>
        <v>45017000</v>
      </c>
    </row>
    <row r="26" spans="1:9" x14ac:dyDescent="0.25">
      <c r="A26" s="6" t="s">
        <v>14</v>
      </c>
      <c r="B26" s="6" t="s">
        <v>53</v>
      </c>
      <c r="C26" s="6" t="s">
        <v>10</v>
      </c>
      <c r="D26" s="6" t="s">
        <v>54</v>
      </c>
      <c r="E26" s="7" t="s">
        <v>55</v>
      </c>
      <c r="F26" s="8">
        <v>40000</v>
      </c>
      <c r="G26" s="8">
        <v>40000</v>
      </c>
      <c r="H26" s="8">
        <v>40000</v>
      </c>
      <c r="I26" s="12">
        <v>40000</v>
      </c>
    </row>
    <row r="27" spans="1:9" x14ac:dyDescent="0.25">
      <c r="A27" s="27" t="s">
        <v>56</v>
      </c>
      <c r="B27" s="28"/>
      <c r="C27" s="28"/>
      <c r="D27" s="28"/>
      <c r="E27" s="28"/>
      <c r="F27" s="9">
        <v>40000</v>
      </c>
      <c r="G27" s="9">
        <v>40000</v>
      </c>
      <c r="H27" s="9">
        <v>40000</v>
      </c>
      <c r="I27" s="9">
        <f>SUM(I26)</f>
        <v>40000</v>
      </c>
    </row>
    <row r="28" spans="1:9" x14ac:dyDescent="0.25">
      <c r="A28" s="6" t="s">
        <v>14</v>
      </c>
      <c r="B28" s="6" t="s">
        <v>57</v>
      </c>
      <c r="C28" s="6" t="s">
        <v>10</v>
      </c>
      <c r="D28" s="6" t="s">
        <v>54</v>
      </c>
      <c r="E28" s="7" t="s">
        <v>55</v>
      </c>
      <c r="F28" s="8">
        <v>5000</v>
      </c>
      <c r="G28" s="8">
        <v>3000</v>
      </c>
      <c r="H28" s="8">
        <v>2500</v>
      </c>
      <c r="I28" s="12">
        <v>3000</v>
      </c>
    </row>
    <row r="29" spans="1:9" x14ac:dyDescent="0.25">
      <c r="A29" s="27" t="s">
        <v>58</v>
      </c>
      <c r="B29" s="28"/>
      <c r="C29" s="28"/>
      <c r="D29" s="28"/>
      <c r="E29" s="28"/>
      <c r="F29" s="9">
        <v>5000</v>
      </c>
      <c r="G29" s="9">
        <v>3000</v>
      </c>
      <c r="H29" s="9">
        <v>2500</v>
      </c>
      <c r="I29" s="9">
        <f>SUM(I28)</f>
        <v>3000</v>
      </c>
    </row>
    <row r="30" spans="1:9" x14ac:dyDescent="0.25">
      <c r="A30" s="6" t="s">
        <v>14</v>
      </c>
      <c r="B30" s="6" t="s">
        <v>59</v>
      </c>
      <c r="C30" s="6" t="s">
        <v>10</v>
      </c>
      <c r="D30" s="6" t="s">
        <v>54</v>
      </c>
      <c r="E30" s="7" t="s">
        <v>55</v>
      </c>
      <c r="F30" s="8">
        <v>10000</v>
      </c>
      <c r="G30" s="8">
        <v>10500</v>
      </c>
      <c r="H30" s="8">
        <v>12680</v>
      </c>
      <c r="I30" s="12">
        <v>12000</v>
      </c>
    </row>
    <row r="31" spans="1:9" x14ac:dyDescent="0.25">
      <c r="A31" s="27" t="s">
        <v>60</v>
      </c>
      <c r="B31" s="28"/>
      <c r="C31" s="28"/>
      <c r="D31" s="28"/>
      <c r="E31" s="28"/>
      <c r="F31" s="9">
        <v>10000</v>
      </c>
      <c r="G31" s="9">
        <v>10500</v>
      </c>
      <c r="H31" s="9">
        <v>12680</v>
      </c>
      <c r="I31" s="9">
        <f>SUM(I30)</f>
        <v>12000</v>
      </c>
    </row>
    <row r="32" spans="1:9" x14ac:dyDescent="0.25">
      <c r="A32" s="6" t="s">
        <v>14</v>
      </c>
      <c r="B32" s="6" t="s">
        <v>61</v>
      </c>
      <c r="C32" s="6" t="s">
        <v>10</v>
      </c>
      <c r="D32" s="6" t="s">
        <v>54</v>
      </c>
      <c r="E32" s="7" t="s">
        <v>55</v>
      </c>
      <c r="F32" s="8">
        <v>8000</v>
      </c>
      <c r="G32" s="8">
        <v>6000</v>
      </c>
      <c r="H32" s="8">
        <v>5700</v>
      </c>
      <c r="I32" s="12">
        <v>6000</v>
      </c>
    </row>
    <row r="33" spans="1:9" x14ac:dyDescent="0.25">
      <c r="A33" s="27" t="s">
        <v>62</v>
      </c>
      <c r="B33" s="28"/>
      <c r="C33" s="28"/>
      <c r="D33" s="28"/>
      <c r="E33" s="28"/>
      <c r="F33" s="9">
        <v>8000</v>
      </c>
      <c r="G33" s="9">
        <v>6000</v>
      </c>
      <c r="H33" s="9">
        <v>5700</v>
      </c>
      <c r="I33" s="9">
        <f>SUM(I32)</f>
        <v>6000</v>
      </c>
    </row>
    <row r="34" spans="1:9" x14ac:dyDescent="0.25">
      <c r="A34" s="6" t="s">
        <v>14</v>
      </c>
      <c r="B34" s="6" t="s">
        <v>63</v>
      </c>
      <c r="C34" s="6" t="s">
        <v>10</v>
      </c>
      <c r="D34" s="6" t="s">
        <v>54</v>
      </c>
      <c r="E34" s="7" t="s">
        <v>55</v>
      </c>
      <c r="F34" s="8">
        <v>5000</v>
      </c>
      <c r="G34" s="8">
        <v>0</v>
      </c>
      <c r="H34" s="8">
        <v>0</v>
      </c>
      <c r="I34" s="12">
        <v>0</v>
      </c>
    </row>
    <row r="35" spans="1:9" x14ac:dyDescent="0.25">
      <c r="A35" s="27" t="s">
        <v>64</v>
      </c>
      <c r="B35" s="28"/>
      <c r="C35" s="28"/>
      <c r="D35" s="28"/>
      <c r="E35" s="28"/>
      <c r="F35" s="9">
        <v>5000</v>
      </c>
      <c r="G35" s="9">
        <v>0</v>
      </c>
      <c r="H35" s="9">
        <v>0</v>
      </c>
      <c r="I35" s="9">
        <f>SUM(I34)</f>
        <v>0</v>
      </c>
    </row>
    <row r="36" spans="1:9" x14ac:dyDescent="0.25">
      <c r="A36" s="6" t="s">
        <v>14</v>
      </c>
      <c r="B36" s="6" t="s">
        <v>65</v>
      </c>
      <c r="C36" s="6" t="s">
        <v>10</v>
      </c>
      <c r="D36" s="6" t="s">
        <v>54</v>
      </c>
      <c r="E36" s="7" t="s">
        <v>55</v>
      </c>
      <c r="F36" s="8">
        <v>145000</v>
      </c>
      <c r="G36" s="8">
        <v>235000</v>
      </c>
      <c r="H36" s="8">
        <v>267500</v>
      </c>
      <c r="I36" s="12">
        <v>260000</v>
      </c>
    </row>
    <row r="37" spans="1:9" x14ac:dyDescent="0.25">
      <c r="A37" s="27" t="s">
        <v>66</v>
      </c>
      <c r="B37" s="28"/>
      <c r="C37" s="28"/>
      <c r="D37" s="28"/>
      <c r="E37" s="28"/>
      <c r="F37" s="9">
        <v>145000</v>
      </c>
      <c r="G37" s="9">
        <v>235000</v>
      </c>
      <c r="H37" s="9">
        <v>267500</v>
      </c>
      <c r="I37" s="9">
        <f>SUM(I36)</f>
        <v>260000</v>
      </c>
    </row>
    <row r="38" spans="1:9" x14ac:dyDescent="0.25">
      <c r="A38" s="6" t="s">
        <v>14</v>
      </c>
      <c r="B38" s="6" t="s">
        <v>67</v>
      </c>
      <c r="C38" s="6" t="s">
        <v>10</v>
      </c>
      <c r="D38" s="6" t="s">
        <v>54</v>
      </c>
      <c r="E38" s="7" t="s">
        <v>55</v>
      </c>
      <c r="F38" s="8">
        <v>1000</v>
      </c>
      <c r="G38" s="8">
        <v>3100</v>
      </c>
      <c r="H38" s="8">
        <v>4100</v>
      </c>
      <c r="I38" s="12">
        <v>3000</v>
      </c>
    </row>
    <row r="39" spans="1:9" x14ac:dyDescent="0.25">
      <c r="A39" s="27" t="s">
        <v>68</v>
      </c>
      <c r="B39" s="28"/>
      <c r="C39" s="28"/>
      <c r="D39" s="28"/>
      <c r="E39" s="28"/>
      <c r="F39" s="9">
        <v>1000</v>
      </c>
      <c r="G39" s="9">
        <v>3100</v>
      </c>
      <c r="H39" s="9">
        <v>4100</v>
      </c>
      <c r="I39" s="9">
        <f>SUM(I38)</f>
        <v>3000</v>
      </c>
    </row>
    <row r="40" spans="1:9" x14ac:dyDescent="0.25">
      <c r="A40" s="6" t="s">
        <v>14</v>
      </c>
      <c r="B40" s="6" t="s">
        <v>69</v>
      </c>
      <c r="C40" s="6" t="s">
        <v>10</v>
      </c>
      <c r="D40" s="6" t="s">
        <v>54</v>
      </c>
      <c r="E40" s="7" t="s">
        <v>55</v>
      </c>
      <c r="F40" s="8">
        <v>500</v>
      </c>
      <c r="G40" s="8">
        <v>1300</v>
      </c>
      <c r="H40" s="8">
        <v>1390</v>
      </c>
      <c r="I40" s="12">
        <v>1300</v>
      </c>
    </row>
    <row r="41" spans="1:9" x14ac:dyDescent="0.25">
      <c r="A41" s="27" t="s">
        <v>70</v>
      </c>
      <c r="B41" s="28"/>
      <c r="C41" s="28"/>
      <c r="D41" s="28"/>
      <c r="E41" s="28"/>
      <c r="F41" s="9">
        <v>500</v>
      </c>
      <c r="G41" s="9">
        <v>1300</v>
      </c>
      <c r="H41" s="9">
        <v>1390</v>
      </c>
      <c r="I41" s="9">
        <f>SUM(I40)</f>
        <v>1300</v>
      </c>
    </row>
    <row r="42" spans="1:9" x14ac:dyDescent="0.25">
      <c r="A42" s="6" t="s">
        <v>14</v>
      </c>
      <c r="B42" s="6" t="s">
        <v>71</v>
      </c>
      <c r="C42" s="6" t="s">
        <v>10</v>
      </c>
      <c r="D42" s="6" t="s">
        <v>54</v>
      </c>
      <c r="E42" s="7" t="s">
        <v>55</v>
      </c>
      <c r="F42" s="8">
        <v>2000</v>
      </c>
      <c r="G42" s="8">
        <v>1000</v>
      </c>
      <c r="H42" s="8">
        <v>650</v>
      </c>
      <c r="I42" s="12">
        <v>1000</v>
      </c>
    </row>
    <row r="43" spans="1:9" x14ac:dyDescent="0.25">
      <c r="A43" s="27" t="s">
        <v>72</v>
      </c>
      <c r="B43" s="28"/>
      <c r="C43" s="28"/>
      <c r="D43" s="28"/>
      <c r="E43" s="28"/>
      <c r="F43" s="9">
        <v>2000</v>
      </c>
      <c r="G43" s="9">
        <v>1000</v>
      </c>
      <c r="H43" s="9">
        <v>650</v>
      </c>
      <c r="I43" s="9">
        <f>SUM(I42)</f>
        <v>1000</v>
      </c>
    </row>
    <row r="44" spans="1:9" x14ac:dyDescent="0.25">
      <c r="A44" s="6" t="s">
        <v>14</v>
      </c>
      <c r="B44" s="6" t="s">
        <v>73</v>
      </c>
      <c r="C44" s="6" t="s">
        <v>10</v>
      </c>
      <c r="D44" s="6" t="s">
        <v>54</v>
      </c>
      <c r="E44" s="7" t="s">
        <v>55</v>
      </c>
      <c r="F44" s="8">
        <v>0</v>
      </c>
      <c r="G44" s="8">
        <v>5000</v>
      </c>
      <c r="H44" s="8">
        <v>5000</v>
      </c>
      <c r="I44" s="12">
        <v>1000</v>
      </c>
    </row>
    <row r="45" spans="1:9" x14ac:dyDescent="0.25">
      <c r="A45" s="27" t="s">
        <v>74</v>
      </c>
      <c r="B45" s="28"/>
      <c r="C45" s="28"/>
      <c r="D45" s="28"/>
      <c r="E45" s="28"/>
      <c r="F45" s="9">
        <v>0</v>
      </c>
      <c r="G45" s="9">
        <v>5000</v>
      </c>
      <c r="H45" s="9">
        <v>5000</v>
      </c>
      <c r="I45" s="9">
        <f>SUM(I44)</f>
        <v>1000</v>
      </c>
    </row>
    <row r="46" spans="1:9" x14ac:dyDescent="0.25">
      <c r="A46" s="29" t="s">
        <v>75</v>
      </c>
      <c r="B46" s="30"/>
      <c r="C46" s="30"/>
      <c r="D46" s="30"/>
      <c r="E46" s="30"/>
      <c r="F46" s="10">
        <v>37285500</v>
      </c>
      <c r="G46" s="10">
        <v>41462290</v>
      </c>
      <c r="H46" s="10">
        <v>37679355.469999999</v>
      </c>
      <c r="I46" s="10">
        <f>SUM(I25,I27,I29,I31,I33,I35,I37,I39,I41,I43,I45)</f>
        <v>45344300</v>
      </c>
    </row>
    <row r="47" spans="1:9" x14ac:dyDescent="0.25">
      <c r="A47" s="6" t="s">
        <v>76</v>
      </c>
      <c r="B47" s="6" t="s">
        <v>77</v>
      </c>
      <c r="C47" s="6" t="s">
        <v>78</v>
      </c>
      <c r="D47" s="6" t="s">
        <v>79</v>
      </c>
      <c r="E47" s="7" t="s">
        <v>80</v>
      </c>
      <c r="F47" s="8">
        <v>700000</v>
      </c>
      <c r="G47" s="8">
        <v>793000</v>
      </c>
      <c r="H47" s="8">
        <v>792636.84</v>
      </c>
      <c r="I47" s="12">
        <v>800000</v>
      </c>
    </row>
    <row r="48" spans="1:9" x14ac:dyDescent="0.25">
      <c r="A48" s="27" t="s">
        <v>81</v>
      </c>
      <c r="B48" s="28"/>
      <c r="C48" s="28"/>
      <c r="D48" s="28"/>
      <c r="E48" s="28"/>
      <c r="F48" s="9">
        <v>700000</v>
      </c>
      <c r="G48" s="9">
        <v>793000</v>
      </c>
      <c r="H48" s="9">
        <v>792636.84</v>
      </c>
      <c r="I48" s="9">
        <f>SUM(I47)</f>
        <v>800000</v>
      </c>
    </row>
    <row r="49" spans="1:9" x14ac:dyDescent="0.25">
      <c r="A49" s="6" t="s">
        <v>76</v>
      </c>
      <c r="B49" s="6" t="s">
        <v>82</v>
      </c>
      <c r="C49" s="6" t="s">
        <v>83</v>
      </c>
      <c r="D49" s="6" t="s">
        <v>84</v>
      </c>
      <c r="E49" s="7" t="s">
        <v>85</v>
      </c>
      <c r="F49" s="8">
        <v>0</v>
      </c>
      <c r="G49" s="8">
        <v>2460</v>
      </c>
      <c r="H49" s="8">
        <v>2460</v>
      </c>
      <c r="I49" s="12"/>
    </row>
    <row r="50" spans="1:9" x14ac:dyDescent="0.25">
      <c r="A50" s="6" t="s">
        <v>76</v>
      </c>
      <c r="B50" s="6" t="s">
        <v>82</v>
      </c>
      <c r="C50" s="6" t="s">
        <v>83</v>
      </c>
      <c r="D50" s="6" t="s">
        <v>86</v>
      </c>
      <c r="E50" s="7" t="s">
        <v>87</v>
      </c>
      <c r="F50" s="8">
        <v>0</v>
      </c>
      <c r="G50" s="8">
        <v>77540</v>
      </c>
      <c r="H50" s="8">
        <v>51000</v>
      </c>
      <c r="I50" s="12">
        <v>50000</v>
      </c>
    </row>
    <row r="51" spans="1:9" x14ac:dyDescent="0.25">
      <c r="A51" s="27" t="s">
        <v>88</v>
      </c>
      <c r="B51" s="28"/>
      <c r="C51" s="28"/>
      <c r="D51" s="28"/>
      <c r="E51" s="28"/>
      <c r="F51" s="9">
        <v>0</v>
      </c>
      <c r="G51" s="9">
        <v>80000</v>
      </c>
      <c r="H51" s="9">
        <v>53460</v>
      </c>
      <c r="I51" s="9">
        <f>SUM(I49:I50)</f>
        <v>50000</v>
      </c>
    </row>
    <row r="52" spans="1:9" x14ac:dyDescent="0.25">
      <c r="A52" s="6" t="s">
        <v>76</v>
      </c>
      <c r="B52" s="6" t="s">
        <v>89</v>
      </c>
      <c r="C52" s="6" t="s">
        <v>10</v>
      </c>
      <c r="D52" s="6" t="s">
        <v>90</v>
      </c>
      <c r="E52" s="7" t="s">
        <v>91</v>
      </c>
      <c r="F52" s="8">
        <v>120000</v>
      </c>
      <c r="G52" s="8">
        <v>150000</v>
      </c>
      <c r="H52" s="8">
        <v>150000</v>
      </c>
      <c r="I52" s="12">
        <v>150000</v>
      </c>
    </row>
    <row r="53" spans="1:9" x14ac:dyDescent="0.25">
      <c r="A53" s="6" t="s">
        <v>76</v>
      </c>
      <c r="B53" s="6" t="s">
        <v>89</v>
      </c>
      <c r="C53" s="6" t="s">
        <v>10</v>
      </c>
      <c r="D53" s="6" t="s">
        <v>92</v>
      </c>
      <c r="E53" s="7" t="s">
        <v>93</v>
      </c>
      <c r="F53" s="8">
        <v>50000</v>
      </c>
      <c r="G53" s="8">
        <v>50000</v>
      </c>
      <c r="H53" s="8">
        <v>50000</v>
      </c>
      <c r="I53" s="12">
        <v>50000</v>
      </c>
    </row>
    <row r="54" spans="1:9" x14ac:dyDescent="0.25">
      <c r="A54" s="27" t="s">
        <v>94</v>
      </c>
      <c r="B54" s="28"/>
      <c r="C54" s="28"/>
      <c r="D54" s="28"/>
      <c r="E54" s="28"/>
      <c r="F54" s="9">
        <v>170000</v>
      </c>
      <c r="G54" s="9">
        <v>200000</v>
      </c>
      <c r="H54" s="9">
        <v>200000</v>
      </c>
      <c r="I54" s="9">
        <f>SUM(I52:I53)</f>
        <v>200000</v>
      </c>
    </row>
    <row r="55" spans="1:9" x14ac:dyDescent="0.25">
      <c r="A55" s="29" t="s">
        <v>95</v>
      </c>
      <c r="B55" s="30"/>
      <c r="C55" s="30"/>
      <c r="D55" s="30"/>
      <c r="E55" s="30"/>
      <c r="F55" s="10">
        <v>870000</v>
      </c>
      <c r="G55" s="10">
        <v>1073000</v>
      </c>
      <c r="H55" s="10">
        <v>1046096.84</v>
      </c>
      <c r="I55" s="10">
        <f>SUM(I48,I51,I54)</f>
        <v>1050000</v>
      </c>
    </row>
    <row r="56" spans="1:9" x14ac:dyDescent="0.25">
      <c r="A56" s="6">
        <v>22</v>
      </c>
      <c r="B56" s="6" t="s">
        <v>104</v>
      </c>
      <c r="C56" s="6" t="s">
        <v>105</v>
      </c>
      <c r="D56" s="6" t="s">
        <v>99</v>
      </c>
      <c r="E56" s="7" t="s">
        <v>100</v>
      </c>
      <c r="F56" s="8">
        <v>16000</v>
      </c>
      <c r="G56" s="8">
        <v>15000</v>
      </c>
      <c r="H56" s="8">
        <v>8362</v>
      </c>
      <c r="I56" s="12">
        <v>16000</v>
      </c>
    </row>
    <row r="57" spans="1:9" x14ac:dyDescent="0.25">
      <c r="A57" s="6">
        <v>22</v>
      </c>
      <c r="B57" s="6" t="s">
        <v>104</v>
      </c>
      <c r="C57" s="6" t="s">
        <v>105</v>
      </c>
      <c r="D57" s="6" t="s">
        <v>78</v>
      </c>
      <c r="E57" s="7" t="s">
        <v>106</v>
      </c>
      <c r="F57" s="8">
        <v>0</v>
      </c>
      <c r="G57" s="8">
        <v>1000</v>
      </c>
      <c r="H57" s="8">
        <v>252</v>
      </c>
      <c r="I57" s="12">
        <v>1000</v>
      </c>
    </row>
    <row r="58" spans="1:9" x14ac:dyDescent="0.25">
      <c r="A58" s="27" t="s">
        <v>107</v>
      </c>
      <c r="B58" s="28"/>
      <c r="C58" s="28"/>
      <c r="D58" s="28"/>
      <c r="E58" s="28"/>
      <c r="F58" s="9">
        <v>16000</v>
      </c>
      <c r="G58" s="9">
        <v>16000</v>
      </c>
      <c r="H58" s="9">
        <v>8614</v>
      </c>
      <c r="I58" s="9">
        <f>SUM(I56:I57)</f>
        <v>17000</v>
      </c>
    </row>
    <row r="59" spans="1:9" x14ac:dyDescent="0.25">
      <c r="A59" s="29" t="s">
        <v>271</v>
      </c>
      <c r="B59" s="30"/>
      <c r="C59" s="30"/>
      <c r="D59" s="30"/>
      <c r="E59" s="30"/>
      <c r="F59" s="10">
        <v>16000</v>
      </c>
      <c r="G59" s="10">
        <v>16000</v>
      </c>
      <c r="H59" s="10">
        <v>8614</v>
      </c>
      <c r="I59" s="10">
        <f>SUM(I58)</f>
        <v>17000</v>
      </c>
    </row>
    <row r="60" spans="1:9" x14ac:dyDescent="0.25">
      <c r="A60" s="6" t="s">
        <v>96</v>
      </c>
      <c r="B60" s="6" t="s">
        <v>97</v>
      </c>
      <c r="C60" s="6" t="s">
        <v>98</v>
      </c>
      <c r="D60" s="6" t="s">
        <v>99</v>
      </c>
      <c r="E60" s="7" t="s">
        <v>100</v>
      </c>
      <c r="F60" s="8">
        <v>1000</v>
      </c>
      <c r="G60" s="8">
        <v>1000</v>
      </c>
      <c r="H60" s="8">
        <v>417</v>
      </c>
      <c r="I60" s="12">
        <v>800</v>
      </c>
    </row>
    <row r="61" spans="1:9" x14ac:dyDescent="0.25">
      <c r="A61" s="6" t="s">
        <v>96</v>
      </c>
      <c r="B61" s="6" t="s">
        <v>97</v>
      </c>
      <c r="C61" s="6" t="s">
        <v>98</v>
      </c>
      <c r="D61" s="6" t="s">
        <v>84</v>
      </c>
      <c r="E61" s="7" t="s">
        <v>85</v>
      </c>
      <c r="F61" s="8">
        <v>89000</v>
      </c>
      <c r="G61" s="8">
        <v>89000</v>
      </c>
      <c r="H61" s="8">
        <v>65608</v>
      </c>
      <c r="I61" s="12">
        <v>80000</v>
      </c>
    </row>
    <row r="62" spans="1:9" x14ac:dyDescent="0.25">
      <c r="A62" s="27" t="s">
        <v>101</v>
      </c>
      <c r="B62" s="28"/>
      <c r="C62" s="28"/>
      <c r="D62" s="28"/>
      <c r="E62" s="28"/>
      <c r="F62" s="9">
        <v>90000</v>
      </c>
      <c r="G62" s="9">
        <v>90000</v>
      </c>
      <c r="H62" s="9">
        <v>66025</v>
      </c>
      <c r="I62" s="9">
        <f>SUM(I60:I61)</f>
        <v>80800</v>
      </c>
    </row>
    <row r="63" spans="1:9" x14ac:dyDescent="0.25">
      <c r="A63" s="6" t="s">
        <v>96</v>
      </c>
      <c r="B63" s="6" t="s">
        <v>102</v>
      </c>
      <c r="C63" s="6" t="s">
        <v>10</v>
      </c>
      <c r="D63" s="6" t="s">
        <v>92</v>
      </c>
      <c r="E63" s="7" t="s">
        <v>93</v>
      </c>
      <c r="F63" s="8">
        <v>0</v>
      </c>
      <c r="G63" s="8">
        <v>134800</v>
      </c>
      <c r="H63" s="8">
        <v>67400</v>
      </c>
      <c r="I63" s="12"/>
    </row>
    <row r="64" spans="1:9" x14ac:dyDescent="0.25">
      <c r="A64" s="27" t="s">
        <v>103</v>
      </c>
      <c r="B64" s="28"/>
      <c r="C64" s="28"/>
      <c r="D64" s="28"/>
      <c r="E64" s="28"/>
      <c r="F64" s="9">
        <v>0</v>
      </c>
      <c r="G64" s="9">
        <v>134800</v>
      </c>
      <c r="H64" s="9">
        <v>67400</v>
      </c>
      <c r="I64" s="9">
        <f>SUM(I63)</f>
        <v>0</v>
      </c>
    </row>
    <row r="65" spans="1:9" x14ac:dyDescent="0.25">
      <c r="A65" s="6" t="s">
        <v>96</v>
      </c>
      <c r="B65" s="6" t="s">
        <v>114</v>
      </c>
      <c r="C65" s="6" t="s">
        <v>115</v>
      </c>
      <c r="D65" s="6" t="s">
        <v>99</v>
      </c>
      <c r="E65" s="7" t="s">
        <v>100</v>
      </c>
      <c r="F65" s="8">
        <v>130000</v>
      </c>
      <c r="G65" s="8">
        <v>130000</v>
      </c>
      <c r="H65" s="8">
        <v>79854.5</v>
      </c>
      <c r="I65" s="12">
        <v>110000</v>
      </c>
    </row>
    <row r="66" spans="1:9" x14ac:dyDescent="0.25">
      <c r="A66" s="6" t="s">
        <v>96</v>
      </c>
      <c r="B66" s="6" t="s">
        <v>114</v>
      </c>
      <c r="C66" s="6" t="s">
        <v>115</v>
      </c>
      <c r="D66" s="6" t="s">
        <v>84</v>
      </c>
      <c r="E66" s="7" t="s">
        <v>85</v>
      </c>
      <c r="F66" s="8">
        <v>90000</v>
      </c>
      <c r="G66" s="8">
        <v>90000</v>
      </c>
      <c r="H66" s="8">
        <v>65289</v>
      </c>
      <c r="I66" s="12">
        <v>80000</v>
      </c>
    </row>
    <row r="67" spans="1:9" x14ac:dyDescent="0.25">
      <c r="A67" s="27" t="s">
        <v>116</v>
      </c>
      <c r="B67" s="28"/>
      <c r="C67" s="28"/>
      <c r="D67" s="28"/>
      <c r="E67" s="28"/>
      <c r="F67" s="9">
        <v>220000</v>
      </c>
      <c r="G67" s="9">
        <v>220000</v>
      </c>
      <c r="H67" s="9">
        <v>145143.5</v>
      </c>
      <c r="I67" s="9">
        <f>SUM(I65:I66)</f>
        <v>190000</v>
      </c>
    </row>
    <row r="68" spans="1:9" x14ac:dyDescent="0.25">
      <c r="A68" s="6" t="s">
        <v>96</v>
      </c>
      <c r="B68" s="6" t="s">
        <v>135</v>
      </c>
      <c r="C68" s="6" t="s">
        <v>136</v>
      </c>
      <c r="D68" s="6" t="s">
        <v>99</v>
      </c>
      <c r="E68" s="7" t="s">
        <v>100</v>
      </c>
      <c r="F68" s="8">
        <v>1600000</v>
      </c>
      <c r="G68" s="8">
        <v>2000000</v>
      </c>
      <c r="H68" s="8">
        <v>2014960</v>
      </c>
      <c r="I68" s="12">
        <v>1900000</v>
      </c>
    </row>
    <row r="69" spans="1:9" x14ac:dyDescent="0.25">
      <c r="A69" s="6" t="s">
        <v>96</v>
      </c>
      <c r="B69" s="6" t="s">
        <v>135</v>
      </c>
      <c r="C69" s="6" t="s">
        <v>136</v>
      </c>
      <c r="D69" s="6" t="s">
        <v>84</v>
      </c>
      <c r="E69" s="7" t="s">
        <v>85</v>
      </c>
      <c r="F69" s="8">
        <v>230000</v>
      </c>
      <c r="G69" s="8">
        <v>280000</v>
      </c>
      <c r="H69" s="8">
        <v>305359</v>
      </c>
      <c r="I69" s="12">
        <v>280000</v>
      </c>
    </row>
    <row r="70" spans="1:9" x14ac:dyDescent="0.25">
      <c r="A70" s="6" t="s">
        <v>96</v>
      </c>
      <c r="B70" s="6" t="s">
        <v>135</v>
      </c>
      <c r="C70" s="6" t="s">
        <v>136</v>
      </c>
      <c r="D70" s="6" t="s">
        <v>12</v>
      </c>
      <c r="E70" s="7" t="s">
        <v>13</v>
      </c>
      <c r="F70" s="8">
        <v>0</v>
      </c>
      <c r="G70" s="8">
        <v>0</v>
      </c>
      <c r="H70" s="8">
        <v>400</v>
      </c>
      <c r="I70" s="12">
        <v>0</v>
      </c>
    </row>
    <row r="71" spans="1:9" x14ac:dyDescent="0.25">
      <c r="A71" s="27" t="s">
        <v>137</v>
      </c>
      <c r="B71" s="28"/>
      <c r="C71" s="28"/>
      <c r="D71" s="28"/>
      <c r="E71" s="28"/>
      <c r="F71" s="9">
        <v>1830000</v>
      </c>
      <c r="G71" s="9">
        <v>2280000</v>
      </c>
      <c r="H71" s="9">
        <v>2320719</v>
      </c>
      <c r="I71" s="9">
        <f>SUM(I68:I70)</f>
        <v>2180000</v>
      </c>
    </row>
    <row r="72" spans="1:9" s="26" customFormat="1" x14ac:dyDescent="0.25">
      <c r="A72" s="29" t="s">
        <v>272</v>
      </c>
      <c r="B72" s="30"/>
      <c r="C72" s="30"/>
      <c r="D72" s="30"/>
      <c r="E72" s="30"/>
      <c r="F72" s="10">
        <f>SUM(F62,F64,F67,F71)</f>
        <v>2140000</v>
      </c>
      <c r="G72" s="10">
        <f t="shared" ref="G72:I72" si="0">SUM(G62,G64,G67,G71)</f>
        <v>2724800</v>
      </c>
      <c r="H72" s="10">
        <f t="shared" si="0"/>
        <v>2599287.5</v>
      </c>
      <c r="I72" s="10">
        <f t="shared" si="0"/>
        <v>2450800</v>
      </c>
    </row>
    <row r="73" spans="1:9" s="26" customFormat="1" x14ac:dyDescent="0.25">
      <c r="A73" s="6">
        <v>24</v>
      </c>
      <c r="B73" s="6" t="s">
        <v>111</v>
      </c>
      <c r="C73" s="6" t="s">
        <v>112</v>
      </c>
      <c r="D73" s="6" t="s">
        <v>99</v>
      </c>
      <c r="E73" s="7" t="s">
        <v>100</v>
      </c>
      <c r="F73" s="8">
        <v>20000</v>
      </c>
      <c r="G73" s="8">
        <v>20000</v>
      </c>
      <c r="H73" s="8">
        <v>17360</v>
      </c>
      <c r="I73" s="12">
        <v>21000</v>
      </c>
    </row>
    <row r="74" spans="1:9" s="26" customFormat="1" x14ac:dyDescent="0.25">
      <c r="A74" s="6">
        <v>24</v>
      </c>
      <c r="B74" s="21" t="s">
        <v>111</v>
      </c>
      <c r="C74" s="6"/>
      <c r="D74" s="6" t="s">
        <v>90</v>
      </c>
      <c r="E74" s="7" t="s">
        <v>91</v>
      </c>
      <c r="F74" s="8">
        <v>0</v>
      </c>
      <c r="G74" s="8">
        <v>0</v>
      </c>
      <c r="H74" s="8"/>
      <c r="I74" s="24">
        <v>0</v>
      </c>
    </row>
    <row r="75" spans="1:9" s="26" customFormat="1" x14ac:dyDescent="0.25">
      <c r="A75" s="27" t="s">
        <v>113</v>
      </c>
      <c r="B75" s="28"/>
      <c r="C75" s="28"/>
      <c r="D75" s="28"/>
      <c r="E75" s="28"/>
      <c r="F75" s="9">
        <v>20000</v>
      </c>
      <c r="G75" s="9">
        <v>20000</v>
      </c>
      <c r="H75" s="9">
        <v>17360</v>
      </c>
      <c r="I75" s="9">
        <f>SUM(I73:I74)</f>
        <v>21000</v>
      </c>
    </row>
    <row r="76" spans="1:9" s="26" customFormat="1" x14ac:dyDescent="0.25">
      <c r="A76" s="29" t="s">
        <v>273</v>
      </c>
      <c r="B76" s="30"/>
      <c r="C76" s="30"/>
      <c r="D76" s="30"/>
      <c r="E76" s="30"/>
      <c r="F76" s="10">
        <f>SUM(F75)</f>
        <v>20000</v>
      </c>
      <c r="G76" s="10">
        <f t="shared" ref="G76:I76" si="1">SUM(G75)</f>
        <v>20000</v>
      </c>
      <c r="H76" s="10">
        <f t="shared" si="1"/>
        <v>17360</v>
      </c>
      <c r="I76" s="10">
        <f t="shared" si="1"/>
        <v>21000</v>
      </c>
    </row>
    <row r="77" spans="1:9" x14ac:dyDescent="0.25">
      <c r="A77" s="6">
        <v>24</v>
      </c>
      <c r="B77" s="6" t="s">
        <v>108</v>
      </c>
      <c r="C77" s="6" t="s">
        <v>109</v>
      </c>
      <c r="D77" s="6" t="s">
        <v>99</v>
      </c>
      <c r="E77" s="7" t="s">
        <v>100</v>
      </c>
      <c r="F77" s="8">
        <v>35000</v>
      </c>
      <c r="G77" s="8">
        <v>45000</v>
      </c>
      <c r="H77" s="8">
        <v>60950</v>
      </c>
      <c r="I77" s="12">
        <v>50000</v>
      </c>
    </row>
    <row r="78" spans="1:9" x14ac:dyDescent="0.25">
      <c r="A78" s="27" t="s">
        <v>110</v>
      </c>
      <c r="B78" s="28"/>
      <c r="C78" s="28"/>
      <c r="D78" s="28"/>
      <c r="E78" s="28"/>
      <c r="F78" s="9">
        <v>35000</v>
      </c>
      <c r="G78" s="9">
        <v>45000</v>
      </c>
      <c r="H78" s="9">
        <v>60950</v>
      </c>
      <c r="I78" s="9">
        <f>SUM(I77)</f>
        <v>50000</v>
      </c>
    </row>
    <row r="79" spans="1:9" x14ac:dyDescent="0.25">
      <c r="A79" s="6">
        <v>24</v>
      </c>
      <c r="B79" s="6" t="s">
        <v>117</v>
      </c>
      <c r="C79" s="6" t="s">
        <v>118</v>
      </c>
      <c r="D79" s="6" t="s">
        <v>99</v>
      </c>
      <c r="E79" s="7" t="s">
        <v>100</v>
      </c>
      <c r="F79" s="8">
        <v>120000</v>
      </c>
      <c r="G79" s="8">
        <v>126653</v>
      </c>
      <c r="H79" s="8">
        <v>121046</v>
      </c>
      <c r="I79" s="12">
        <v>125000</v>
      </c>
    </row>
    <row r="80" spans="1:9" x14ac:dyDescent="0.25">
      <c r="A80" s="6">
        <v>24</v>
      </c>
      <c r="B80" s="6" t="s">
        <v>117</v>
      </c>
      <c r="C80" s="6" t="s">
        <v>118</v>
      </c>
      <c r="D80" s="6" t="s">
        <v>86</v>
      </c>
      <c r="E80" s="7" t="s">
        <v>87</v>
      </c>
      <c r="F80" s="8">
        <v>0</v>
      </c>
      <c r="G80" s="8">
        <v>3000</v>
      </c>
      <c r="H80" s="8">
        <v>0</v>
      </c>
      <c r="I80" s="12">
        <v>5000</v>
      </c>
    </row>
    <row r="81" spans="1:9" x14ac:dyDescent="0.25">
      <c r="A81" s="27" t="s">
        <v>119</v>
      </c>
      <c r="B81" s="28"/>
      <c r="C81" s="28"/>
      <c r="D81" s="28"/>
      <c r="E81" s="28"/>
      <c r="F81" s="9">
        <v>120000</v>
      </c>
      <c r="G81" s="9">
        <v>129653</v>
      </c>
      <c r="H81" s="9">
        <v>121046</v>
      </c>
      <c r="I81" s="9">
        <f>SUM(I79:I80)</f>
        <v>130000</v>
      </c>
    </row>
    <row r="82" spans="1:9" x14ac:dyDescent="0.25">
      <c r="A82" s="6">
        <v>24</v>
      </c>
      <c r="B82" s="6" t="s">
        <v>120</v>
      </c>
      <c r="C82" s="6" t="s">
        <v>83</v>
      </c>
      <c r="D82" s="6" t="s">
        <v>99</v>
      </c>
      <c r="E82" s="7" t="s">
        <v>100</v>
      </c>
      <c r="F82" s="8">
        <v>1000</v>
      </c>
      <c r="G82" s="8">
        <v>1000</v>
      </c>
      <c r="H82" s="8">
        <v>0</v>
      </c>
      <c r="I82" s="12">
        <v>1000</v>
      </c>
    </row>
    <row r="83" spans="1:9" x14ac:dyDescent="0.25">
      <c r="A83" s="27" t="s">
        <v>121</v>
      </c>
      <c r="B83" s="28"/>
      <c r="C83" s="28"/>
      <c r="D83" s="28"/>
      <c r="E83" s="28"/>
      <c r="F83" s="9">
        <v>1000</v>
      </c>
      <c r="G83" s="9">
        <v>1000</v>
      </c>
      <c r="H83" s="9">
        <v>0</v>
      </c>
      <c r="I83" s="9">
        <f>SUM(I82)</f>
        <v>1000</v>
      </c>
    </row>
    <row r="84" spans="1:9" x14ac:dyDescent="0.25">
      <c r="A84" s="6">
        <v>24</v>
      </c>
      <c r="B84" s="6" t="s">
        <v>122</v>
      </c>
      <c r="C84" s="6" t="s">
        <v>123</v>
      </c>
      <c r="D84" s="6" t="s">
        <v>124</v>
      </c>
      <c r="E84" s="7" t="s">
        <v>125</v>
      </c>
      <c r="F84" s="8">
        <v>28000</v>
      </c>
      <c r="G84" s="8">
        <v>30000</v>
      </c>
      <c r="H84" s="8">
        <v>32970</v>
      </c>
      <c r="I84" s="12">
        <v>30000</v>
      </c>
    </row>
    <row r="85" spans="1:9" x14ac:dyDescent="0.25">
      <c r="A85" s="27" t="s">
        <v>126</v>
      </c>
      <c r="B85" s="28"/>
      <c r="C85" s="28"/>
      <c r="D85" s="28"/>
      <c r="E85" s="28"/>
      <c r="F85" s="9">
        <v>28000</v>
      </c>
      <c r="G85" s="9">
        <v>30000</v>
      </c>
      <c r="H85" s="9">
        <v>32970</v>
      </c>
      <c r="I85" s="9">
        <f>SUM(I84)</f>
        <v>30000</v>
      </c>
    </row>
    <row r="86" spans="1:9" x14ac:dyDescent="0.25">
      <c r="A86" s="6">
        <v>24</v>
      </c>
      <c r="B86" s="6" t="s">
        <v>127</v>
      </c>
      <c r="C86" s="6" t="s">
        <v>128</v>
      </c>
      <c r="D86" s="6" t="s">
        <v>124</v>
      </c>
      <c r="E86" s="7" t="s">
        <v>125</v>
      </c>
      <c r="F86" s="8">
        <v>200000</v>
      </c>
      <c r="G86" s="8">
        <v>200000</v>
      </c>
      <c r="H86" s="8">
        <v>154610</v>
      </c>
      <c r="I86" s="12">
        <v>200000</v>
      </c>
    </row>
    <row r="87" spans="1:9" x14ac:dyDescent="0.25">
      <c r="A87" s="27" t="s">
        <v>129</v>
      </c>
      <c r="B87" s="28"/>
      <c r="C87" s="28"/>
      <c r="D87" s="28"/>
      <c r="E87" s="28"/>
      <c r="F87" s="9">
        <v>200000</v>
      </c>
      <c r="G87" s="9">
        <v>200000</v>
      </c>
      <c r="H87" s="9">
        <v>154610</v>
      </c>
      <c r="I87" s="9">
        <f>SUM(I86)</f>
        <v>200000</v>
      </c>
    </row>
    <row r="88" spans="1:9" x14ac:dyDescent="0.25">
      <c r="A88" s="6">
        <v>24</v>
      </c>
      <c r="B88" s="6" t="s">
        <v>130</v>
      </c>
      <c r="C88" s="6" t="s">
        <v>131</v>
      </c>
      <c r="D88" s="6" t="s">
        <v>132</v>
      </c>
      <c r="E88" s="7" t="s">
        <v>133</v>
      </c>
      <c r="F88" s="8">
        <v>0</v>
      </c>
      <c r="G88" s="8">
        <v>200000</v>
      </c>
      <c r="H88" s="8">
        <v>200000</v>
      </c>
      <c r="I88" s="12">
        <v>0</v>
      </c>
    </row>
    <row r="89" spans="1:9" x14ac:dyDescent="0.25">
      <c r="A89" s="27" t="s">
        <v>134</v>
      </c>
      <c r="B89" s="28"/>
      <c r="C89" s="28"/>
      <c r="D89" s="28"/>
      <c r="E89" s="28"/>
      <c r="F89" s="9">
        <v>0</v>
      </c>
      <c r="G89" s="9">
        <v>200000</v>
      </c>
      <c r="H89" s="9">
        <v>200000</v>
      </c>
      <c r="I89" s="9">
        <f>SUM(I88)</f>
        <v>0</v>
      </c>
    </row>
    <row r="90" spans="1:9" x14ac:dyDescent="0.25">
      <c r="A90" s="29" t="s">
        <v>273</v>
      </c>
      <c r="B90" s="30"/>
      <c r="C90" s="30"/>
      <c r="D90" s="30"/>
      <c r="E90" s="30"/>
      <c r="F90" s="10">
        <f>SUM(F78,F81,F83,F85,F87,F89)</f>
        <v>384000</v>
      </c>
      <c r="G90" s="10">
        <f t="shared" ref="G90:H90" si="2">SUM(G78,G81,G83,G85,G87,G89)</f>
        <v>605653</v>
      </c>
      <c r="H90" s="10">
        <f t="shared" si="2"/>
        <v>569576</v>
      </c>
      <c r="I90" s="10">
        <f>SUM(I78,I81,I83,I85,I87,I89)</f>
        <v>411000</v>
      </c>
    </row>
    <row r="91" spans="1:9" x14ac:dyDescent="0.25">
      <c r="A91" s="6" t="s">
        <v>138</v>
      </c>
      <c r="B91" s="6" t="s">
        <v>139</v>
      </c>
      <c r="C91" s="6" t="s">
        <v>10</v>
      </c>
      <c r="D91" s="6" t="s">
        <v>140</v>
      </c>
      <c r="E91" s="7" t="s">
        <v>141</v>
      </c>
      <c r="F91" s="8">
        <v>1471579</v>
      </c>
      <c r="G91" s="8">
        <v>1471579</v>
      </c>
      <c r="H91" s="8">
        <v>0</v>
      </c>
      <c r="I91" s="12">
        <v>1471579</v>
      </c>
    </row>
    <row r="92" spans="1:9" x14ac:dyDescent="0.25">
      <c r="A92" s="27" t="s">
        <v>142</v>
      </c>
      <c r="B92" s="28"/>
      <c r="C92" s="28"/>
      <c r="D92" s="28"/>
      <c r="E92" s="28"/>
      <c r="F92" s="9">
        <v>1471579</v>
      </c>
      <c r="G92" s="9">
        <v>1471579</v>
      </c>
      <c r="H92" s="9">
        <v>0</v>
      </c>
      <c r="I92" s="9">
        <f>SUM(I91)</f>
        <v>1471579</v>
      </c>
    </row>
    <row r="93" spans="1:9" x14ac:dyDescent="0.25">
      <c r="A93" s="6" t="s">
        <v>138</v>
      </c>
      <c r="B93" s="6" t="s">
        <v>143</v>
      </c>
      <c r="C93" s="6" t="s">
        <v>10</v>
      </c>
      <c r="D93" s="6" t="s">
        <v>140</v>
      </c>
      <c r="E93" s="7" t="s">
        <v>141</v>
      </c>
      <c r="F93" s="8">
        <v>1098594</v>
      </c>
      <c r="G93" s="8">
        <v>1098594</v>
      </c>
      <c r="H93" s="8">
        <v>0</v>
      </c>
      <c r="I93" s="12">
        <v>763594</v>
      </c>
    </row>
    <row r="94" spans="1:9" x14ac:dyDescent="0.25">
      <c r="A94" s="27" t="s">
        <v>144</v>
      </c>
      <c r="B94" s="28"/>
      <c r="C94" s="28"/>
      <c r="D94" s="28"/>
      <c r="E94" s="28"/>
      <c r="F94" s="9">
        <v>1098594</v>
      </c>
      <c r="G94" s="9">
        <v>1098594</v>
      </c>
      <c r="H94" s="9">
        <v>0</v>
      </c>
      <c r="I94" s="9">
        <f>SUM(I93)</f>
        <v>763594</v>
      </c>
    </row>
    <row r="95" spans="1:9" x14ac:dyDescent="0.25">
      <c r="A95" s="6" t="s">
        <v>138</v>
      </c>
      <c r="B95" s="6" t="s">
        <v>145</v>
      </c>
      <c r="C95" s="6" t="s">
        <v>10</v>
      </c>
      <c r="D95" s="6" t="s">
        <v>90</v>
      </c>
      <c r="E95" s="7" t="s">
        <v>91</v>
      </c>
      <c r="F95" s="8">
        <v>2664365</v>
      </c>
      <c r="G95" s="8">
        <v>2516079.5</v>
      </c>
      <c r="H95" s="8">
        <v>652882.5</v>
      </c>
      <c r="I95" s="12">
        <v>1863197</v>
      </c>
    </row>
    <row r="96" spans="1:9" x14ac:dyDescent="0.25">
      <c r="A96" s="6" t="s">
        <v>138</v>
      </c>
      <c r="B96" s="6" t="s">
        <v>145</v>
      </c>
      <c r="C96" s="6" t="s">
        <v>10</v>
      </c>
      <c r="D96" s="6" t="s">
        <v>140</v>
      </c>
      <c r="E96" s="7" t="s">
        <v>141</v>
      </c>
      <c r="F96" s="8">
        <v>0</v>
      </c>
      <c r="G96" s="8">
        <v>148285.5</v>
      </c>
      <c r="H96" s="8">
        <v>148285.5</v>
      </c>
      <c r="I96" s="12"/>
    </row>
    <row r="97" spans="1:9" x14ac:dyDescent="0.25">
      <c r="A97" s="27" t="s">
        <v>146</v>
      </c>
      <c r="B97" s="28"/>
      <c r="C97" s="28"/>
      <c r="D97" s="28"/>
      <c r="E97" s="28"/>
      <c r="F97" s="9">
        <v>2664365</v>
      </c>
      <c r="G97" s="9">
        <v>2664365</v>
      </c>
      <c r="H97" s="9">
        <v>801168</v>
      </c>
      <c r="I97" s="9">
        <f>SUM(I95:I96)</f>
        <v>1863197</v>
      </c>
    </row>
    <row r="98" spans="1:9" s="18" customFormat="1" ht="15" customHeight="1" x14ac:dyDescent="0.25">
      <c r="A98" s="13">
        <v>30</v>
      </c>
      <c r="B98" s="16" t="s">
        <v>275</v>
      </c>
      <c r="C98" s="17"/>
      <c r="D98" s="17">
        <v>4216</v>
      </c>
      <c r="E98" s="17" t="s">
        <v>141</v>
      </c>
      <c r="F98" s="14">
        <v>0</v>
      </c>
      <c r="G98" s="14">
        <v>0</v>
      </c>
      <c r="H98" s="14">
        <v>0</v>
      </c>
      <c r="I98" s="20">
        <v>3974509</v>
      </c>
    </row>
    <row r="99" spans="1:9" s="15" customFormat="1" ht="16.5" customHeight="1" x14ac:dyDescent="0.2">
      <c r="A99" s="31" t="s">
        <v>276</v>
      </c>
      <c r="B99" s="32"/>
      <c r="C99" s="32"/>
      <c r="D99" s="32"/>
      <c r="E99" s="33"/>
      <c r="F99" s="19">
        <v>0</v>
      </c>
      <c r="G99" s="19">
        <v>0</v>
      </c>
      <c r="H99" s="19">
        <v>0</v>
      </c>
      <c r="I99" s="19">
        <f>SUM(I98)</f>
        <v>3974509</v>
      </c>
    </row>
    <row r="100" spans="1:9" x14ac:dyDescent="0.25">
      <c r="A100" s="6" t="s">
        <v>138</v>
      </c>
      <c r="B100" s="6" t="s">
        <v>147</v>
      </c>
      <c r="C100" s="6" t="s">
        <v>10</v>
      </c>
      <c r="D100" s="6" t="s">
        <v>148</v>
      </c>
      <c r="E100" s="7" t="s">
        <v>149</v>
      </c>
      <c r="F100" s="8">
        <v>0</v>
      </c>
      <c r="G100" s="8">
        <v>150000</v>
      </c>
      <c r="H100" s="8">
        <v>150000</v>
      </c>
      <c r="I100" s="12"/>
    </row>
    <row r="101" spans="1:9" x14ac:dyDescent="0.25">
      <c r="A101" s="27" t="s">
        <v>150</v>
      </c>
      <c r="B101" s="28"/>
      <c r="C101" s="28"/>
      <c r="D101" s="28"/>
      <c r="E101" s="28"/>
      <c r="F101" s="9">
        <v>0</v>
      </c>
      <c r="G101" s="9">
        <v>150000</v>
      </c>
      <c r="H101" s="9">
        <v>150000</v>
      </c>
      <c r="I101" s="9">
        <f>SUM(I100)</f>
        <v>0</v>
      </c>
    </row>
    <row r="102" spans="1:9" x14ac:dyDescent="0.25">
      <c r="A102" s="6" t="s">
        <v>138</v>
      </c>
      <c r="B102" s="6" t="s">
        <v>151</v>
      </c>
      <c r="C102" s="6" t="s">
        <v>10</v>
      </c>
      <c r="D102" s="6" t="s">
        <v>90</v>
      </c>
      <c r="E102" s="7" t="s">
        <v>91</v>
      </c>
      <c r="F102" s="8">
        <v>0</v>
      </c>
      <c r="G102" s="8">
        <v>2350000</v>
      </c>
      <c r="H102" s="8">
        <v>2350000</v>
      </c>
      <c r="I102" s="12"/>
    </row>
    <row r="103" spans="1:9" x14ac:dyDescent="0.25">
      <c r="A103" s="27" t="s">
        <v>152</v>
      </c>
      <c r="B103" s="28"/>
      <c r="C103" s="28"/>
      <c r="D103" s="28"/>
      <c r="E103" s="28"/>
      <c r="F103" s="9">
        <v>0</v>
      </c>
      <c r="G103" s="9">
        <v>2350000</v>
      </c>
      <c r="H103" s="9">
        <v>2350000</v>
      </c>
      <c r="I103" s="9">
        <f>SUM(I102)</f>
        <v>0</v>
      </c>
    </row>
    <row r="104" spans="1:9" x14ac:dyDescent="0.25">
      <c r="A104" s="29" t="s">
        <v>153</v>
      </c>
      <c r="B104" s="30"/>
      <c r="C104" s="30"/>
      <c r="D104" s="30"/>
      <c r="E104" s="30"/>
      <c r="F104" s="10">
        <v>5234538</v>
      </c>
      <c r="G104" s="10">
        <v>7734538</v>
      </c>
      <c r="H104" s="10">
        <v>3301168</v>
      </c>
      <c r="I104" s="10">
        <f>SUM(I92,I94,I97,I99,I101,I103)</f>
        <v>8072879</v>
      </c>
    </row>
    <row r="105" spans="1:9" x14ac:dyDescent="0.25">
      <c r="A105" s="6" t="s">
        <v>154</v>
      </c>
      <c r="B105" s="6" t="s">
        <v>155</v>
      </c>
      <c r="C105" s="6" t="s">
        <v>156</v>
      </c>
      <c r="D105" s="6" t="s">
        <v>157</v>
      </c>
      <c r="E105" s="7" t="s">
        <v>158</v>
      </c>
      <c r="F105" s="8">
        <v>105000</v>
      </c>
      <c r="G105" s="8">
        <v>105000</v>
      </c>
      <c r="H105" s="8">
        <v>76764</v>
      </c>
      <c r="I105" s="12">
        <v>97000</v>
      </c>
    </row>
    <row r="106" spans="1:9" x14ac:dyDescent="0.25">
      <c r="A106" s="27" t="s">
        <v>159</v>
      </c>
      <c r="B106" s="28"/>
      <c r="C106" s="28"/>
      <c r="D106" s="28"/>
      <c r="E106" s="28"/>
      <c r="F106" s="9">
        <v>105000</v>
      </c>
      <c r="G106" s="9">
        <v>105000</v>
      </c>
      <c r="H106" s="9">
        <v>76764</v>
      </c>
      <c r="I106" s="9">
        <f>SUM(I105)</f>
        <v>97000</v>
      </c>
    </row>
    <row r="107" spans="1:9" x14ac:dyDescent="0.25">
      <c r="A107" s="6" t="s">
        <v>154</v>
      </c>
      <c r="B107" s="6" t="s">
        <v>160</v>
      </c>
      <c r="C107" s="6" t="s">
        <v>156</v>
      </c>
      <c r="D107" s="6" t="s">
        <v>161</v>
      </c>
      <c r="E107" s="7" t="s">
        <v>162</v>
      </c>
      <c r="F107" s="8">
        <v>20000</v>
      </c>
      <c r="G107" s="8">
        <v>1846000</v>
      </c>
      <c r="H107" s="8">
        <v>1860998</v>
      </c>
      <c r="I107" s="12">
        <v>20000</v>
      </c>
    </row>
    <row r="108" spans="1:9" x14ac:dyDescent="0.25">
      <c r="A108" s="27" t="s">
        <v>163</v>
      </c>
      <c r="B108" s="28"/>
      <c r="C108" s="28"/>
      <c r="D108" s="28"/>
      <c r="E108" s="28"/>
      <c r="F108" s="9">
        <v>20000</v>
      </c>
      <c r="G108" s="9">
        <v>1846000</v>
      </c>
      <c r="H108" s="9">
        <v>1860998</v>
      </c>
      <c r="I108" s="9">
        <f>SUM(I107)</f>
        <v>20000</v>
      </c>
    </row>
    <row r="109" spans="1:9" x14ac:dyDescent="0.25">
      <c r="A109" s="6" t="s">
        <v>154</v>
      </c>
      <c r="B109" s="6" t="s">
        <v>164</v>
      </c>
      <c r="C109" s="6" t="s">
        <v>156</v>
      </c>
      <c r="D109" s="6" t="s">
        <v>78</v>
      </c>
      <c r="E109" s="7" t="s">
        <v>106</v>
      </c>
      <c r="F109" s="8">
        <v>3000</v>
      </c>
      <c r="G109" s="8">
        <v>47000</v>
      </c>
      <c r="H109" s="8">
        <v>48566</v>
      </c>
      <c r="I109" s="12">
        <v>5000</v>
      </c>
    </row>
    <row r="110" spans="1:9" x14ac:dyDescent="0.25">
      <c r="A110" s="27" t="s">
        <v>165</v>
      </c>
      <c r="B110" s="28"/>
      <c r="C110" s="28"/>
      <c r="D110" s="28"/>
      <c r="E110" s="28"/>
      <c r="F110" s="9">
        <v>3000</v>
      </c>
      <c r="G110" s="9">
        <v>47000</v>
      </c>
      <c r="H110" s="9">
        <v>48566</v>
      </c>
      <c r="I110" s="9">
        <f>SUM(I109)</f>
        <v>5000</v>
      </c>
    </row>
    <row r="111" spans="1:9" x14ac:dyDescent="0.25">
      <c r="A111" s="6" t="s">
        <v>154</v>
      </c>
      <c r="B111" s="6" t="s">
        <v>166</v>
      </c>
      <c r="C111" s="6" t="s">
        <v>167</v>
      </c>
      <c r="D111" s="6" t="s">
        <v>157</v>
      </c>
      <c r="E111" s="7" t="s">
        <v>158</v>
      </c>
      <c r="F111" s="8">
        <v>55500</v>
      </c>
      <c r="G111" s="8">
        <v>55500</v>
      </c>
      <c r="H111" s="8">
        <v>40200</v>
      </c>
      <c r="I111" s="12">
        <v>60000</v>
      </c>
    </row>
    <row r="112" spans="1:9" x14ac:dyDescent="0.25">
      <c r="A112" s="27" t="s">
        <v>168</v>
      </c>
      <c r="B112" s="28"/>
      <c r="C112" s="28"/>
      <c r="D112" s="28"/>
      <c r="E112" s="28"/>
      <c r="F112" s="9">
        <v>55500</v>
      </c>
      <c r="G112" s="9">
        <v>55500</v>
      </c>
      <c r="H112" s="9">
        <v>40200</v>
      </c>
      <c r="I112" s="9">
        <f>SUM(I111)</f>
        <v>60000</v>
      </c>
    </row>
    <row r="113" spans="1:9" x14ac:dyDescent="0.25">
      <c r="A113" s="29" t="s">
        <v>169</v>
      </c>
      <c r="B113" s="30"/>
      <c r="C113" s="30"/>
      <c r="D113" s="30"/>
      <c r="E113" s="30"/>
      <c r="F113" s="10">
        <v>183500</v>
      </c>
      <c r="G113" s="10">
        <v>2053500</v>
      </c>
      <c r="H113" s="10">
        <v>2026528</v>
      </c>
      <c r="I113" s="10">
        <f>SUM(I106,I108,I110,I112)</f>
        <v>182000</v>
      </c>
    </row>
    <row r="114" spans="1:9" x14ac:dyDescent="0.25">
      <c r="A114" s="6" t="s">
        <v>170</v>
      </c>
      <c r="B114" s="6" t="s">
        <v>171</v>
      </c>
      <c r="C114" s="6" t="s">
        <v>10</v>
      </c>
      <c r="D114" s="6" t="s">
        <v>90</v>
      </c>
      <c r="E114" s="7" t="s">
        <v>91</v>
      </c>
      <c r="F114" s="8">
        <v>1134000</v>
      </c>
      <c r="G114" s="8">
        <v>1134000</v>
      </c>
      <c r="H114" s="8">
        <v>1002072</v>
      </c>
      <c r="I114" s="12">
        <v>0</v>
      </c>
    </row>
    <row r="115" spans="1:9" x14ac:dyDescent="0.25">
      <c r="A115" s="6" t="s">
        <v>170</v>
      </c>
      <c r="B115" s="6" t="s">
        <v>171</v>
      </c>
      <c r="C115" s="6" t="s">
        <v>156</v>
      </c>
      <c r="D115" s="6" t="s">
        <v>99</v>
      </c>
      <c r="E115" s="7" t="s">
        <v>100</v>
      </c>
      <c r="F115" s="8">
        <v>40000</v>
      </c>
      <c r="G115" s="8">
        <v>51000</v>
      </c>
      <c r="H115" s="8">
        <v>59272.5</v>
      </c>
      <c r="I115" s="12">
        <v>50000</v>
      </c>
    </row>
    <row r="116" spans="1:9" x14ac:dyDescent="0.25">
      <c r="A116" s="27" t="s">
        <v>172</v>
      </c>
      <c r="B116" s="28"/>
      <c r="C116" s="28"/>
      <c r="D116" s="28"/>
      <c r="E116" s="28"/>
      <c r="F116" s="9">
        <v>1174000</v>
      </c>
      <c r="G116" s="9">
        <v>1185000</v>
      </c>
      <c r="H116" s="9">
        <v>1061344.5</v>
      </c>
      <c r="I116" s="9">
        <f>SUM(I114:I115)</f>
        <v>50000</v>
      </c>
    </row>
    <row r="117" spans="1:9" x14ac:dyDescent="0.25">
      <c r="A117" s="6" t="s">
        <v>170</v>
      </c>
      <c r="B117" s="6" t="s">
        <v>173</v>
      </c>
      <c r="C117" s="6" t="s">
        <v>174</v>
      </c>
      <c r="D117" s="6" t="s">
        <v>99</v>
      </c>
      <c r="E117" s="7" t="s">
        <v>100</v>
      </c>
      <c r="F117" s="8">
        <v>675000</v>
      </c>
      <c r="G117" s="8">
        <v>675000</v>
      </c>
      <c r="H117" s="8">
        <v>878098.5</v>
      </c>
      <c r="I117" s="12">
        <v>750000</v>
      </c>
    </row>
    <row r="118" spans="1:9" x14ac:dyDescent="0.25">
      <c r="A118" s="27" t="s">
        <v>175</v>
      </c>
      <c r="B118" s="28"/>
      <c r="C118" s="28"/>
      <c r="D118" s="28"/>
      <c r="E118" s="28"/>
      <c r="F118" s="9">
        <v>675000</v>
      </c>
      <c r="G118" s="9">
        <v>675000</v>
      </c>
      <c r="H118" s="9">
        <v>878098.5</v>
      </c>
      <c r="I118" s="9">
        <f>SUM(I117)</f>
        <v>750000</v>
      </c>
    </row>
    <row r="119" spans="1:9" x14ac:dyDescent="0.25">
      <c r="A119" s="6" t="s">
        <v>170</v>
      </c>
      <c r="B119" s="6" t="s">
        <v>176</v>
      </c>
      <c r="C119" s="6" t="s">
        <v>174</v>
      </c>
      <c r="D119" s="6" t="s">
        <v>99</v>
      </c>
      <c r="E119" s="7" t="s">
        <v>100</v>
      </c>
      <c r="F119" s="8">
        <v>193000</v>
      </c>
      <c r="G119" s="8">
        <v>163000</v>
      </c>
      <c r="H119" s="8">
        <v>167150</v>
      </c>
      <c r="I119" s="12">
        <v>160000</v>
      </c>
    </row>
    <row r="120" spans="1:9" x14ac:dyDescent="0.25">
      <c r="A120" s="27" t="s">
        <v>177</v>
      </c>
      <c r="B120" s="28"/>
      <c r="C120" s="28"/>
      <c r="D120" s="28"/>
      <c r="E120" s="28"/>
      <c r="F120" s="9">
        <v>193000</v>
      </c>
      <c r="G120" s="9">
        <v>163000</v>
      </c>
      <c r="H120" s="9">
        <v>167150</v>
      </c>
      <c r="I120" s="9">
        <f>SUM(I119)</f>
        <v>160000</v>
      </c>
    </row>
    <row r="121" spans="1:9" x14ac:dyDescent="0.25">
      <c r="A121" s="6" t="s">
        <v>170</v>
      </c>
      <c r="B121" s="6" t="s">
        <v>178</v>
      </c>
      <c r="C121" s="6" t="s">
        <v>179</v>
      </c>
      <c r="D121" s="6" t="s">
        <v>99</v>
      </c>
      <c r="E121" s="7" t="s">
        <v>100</v>
      </c>
      <c r="F121" s="8">
        <v>200000</v>
      </c>
      <c r="G121" s="8">
        <v>290000</v>
      </c>
      <c r="H121" s="8">
        <v>367875</v>
      </c>
      <c r="I121" s="12">
        <v>300000</v>
      </c>
    </row>
    <row r="122" spans="1:9" x14ac:dyDescent="0.25">
      <c r="A122" s="6" t="s">
        <v>170</v>
      </c>
      <c r="B122" s="6" t="s">
        <v>178</v>
      </c>
      <c r="C122" s="6" t="s">
        <v>179</v>
      </c>
      <c r="D122" s="6" t="s">
        <v>180</v>
      </c>
      <c r="E122" s="7" t="s">
        <v>181</v>
      </c>
      <c r="F122" s="8">
        <v>10000</v>
      </c>
      <c r="G122" s="8">
        <v>16000</v>
      </c>
      <c r="H122" s="8">
        <v>15660</v>
      </c>
      <c r="I122" s="12">
        <v>15000</v>
      </c>
    </row>
    <row r="123" spans="1:9" x14ac:dyDescent="0.25">
      <c r="A123" s="27" t="s">
        <v>182</v>
      </c>
      <c r="B123" s="28"/>
      <c r="C123" s="28"/>
      <c r="D123" s="28"/>
      <c r="E123" s="28"/>
      <c r="F123" s="9">
        <v>210000</v>
      </c>
      <c r="G123" s="9">
        <v>306000</v>
      </c>
      <c r="H123" s="9">
        <v>383535</v>
      </c>
      <c r="I123" s="9">
        <v>315000</v>
      </c>
    </row>
    <row r="124" spans="1:9" x14ac:dyDescent="0.25">
      <c r="A124" s="6" t="s">
        <v>170</v>
      </c>
      <c r="B124" s="6" t="s">
        <v>183</v>
      </c>
      <c r="C124" s="6" t="s">
        <v>184</v>
      </c>
      <c r="D124" s="6" t="s">
        <v>99</v>
      </c>
      <c r="E124" s="7" t="s">
        <v>100</v>
      </c>
      <c r="F124" s="8">
        <v>759000</v>
      </c>
      <c r="G124" s="8">
        <v>809000</v>
      </c>
      <c r="H124" s="8">
        <v>717096.91</v>
      </c>
      <c r="I124" s="12">
        <v>910000</v>
      </c>
    </row>
    <row r="125" spans="1:9" x14ac:dyDescent="0.25">
      <c r="A125" s="6" t="s">
        <v>170</v>
      </c>
      <c r="B125" s="6" t="s">
        <v>183</v>
      </c>
      <c r="C125" s="6" t="s">
        <v>184</v>
      </c>
      <c r="D125" s="6" t="s">
        <v>124</v>
      </c>
      <c r="E125" s="7" t="s">
        <v>125</v>
      </c>
      <c r="F125" s="8">
        <v>1230000</v>
      </c>
      <c r="G125" s="8">
        <v>1620000</v>
      </c>
      <c r="H125" s="8">
        <v>1275987.92</v>
      </c>
      <c r="I125" s="12">
        <v>1590000</v>
      </c>
    </row>
    <row r="126" spans="1:9" x14ac:dyDescent="0.25">
      <c r="A126" s="27" t="s">
        <v>185</v>
      </c>
      <c r="B126" s="28"/>
      <c r="C126" s="28"/>
      <c r="D126" s="28"/>
      <c r="E126" s="28"/>
      <c r="F126" s="9">
        <v>1989000</v>
      </c>
      <c r="G126" s="9">
        <v>2429000</v>
      </c>
      <c r="H126" s="9">
        <v>1993084.83</v>
      </c>
      <c r="I126" s="9">
        <f>SUM(I124:I125)</f>
        <v>2500000</v>
      </c>
    </row>
    <row r="127" spans="1:9" x14ac:dyDescent="0.25">
      <c r="A127" s="6" t="s">
        <v>170</v>
      </c>
      <c r="B127" s="6" t="s">
        <v>186</v>
      </c>
      <c r="C127" s="6" t="s">
        <v>184</v>
      </c>
      <c r="D127" s="6" t="s">
        <v>187</v>
      </c>
      <c r="E127" s="7" t="s">
        <v>188</v>
      </c>
      <c r="F127" s="8">
        <v>0</v>
      </c>
      <c r="G127" s="8">
        <v>8000</v>
      </c>
      <c r="H127" s="8">
        <v>7975</v>
      </c>
      <c r="I127" s="12">
        <v>8000</v>
      </c>
    </row>
    <row r="128" spans="1:9" x14ac:dyDescent="0.25">
      <c r="A128" s="6" t="s">
        <v>170</v>
      </c>
      <c r="B128" s="6" t="s">
        <v>186</v>
      </c>
      <c r="C128" s="6" t="s">
        <v>156</v>
      </c>
      <c r="D128" s="6" t="s">
        <v>187</v>
      </c>
      <c r="E128" s="7" t="s">
        <v>188</v>
      </c>
      <c r="F128" s="8">
        <v>2800</v>
      </c>
      <c r="G128" s="8">
        <v>2800</v>
      </c>
      <c r="H128" s="8">
        <v>1210</v>
      </c>
      <c r="I128" s="12">
        <v>2000</v>
      </c>
    </row>
    <row r="129" spans="1:9" x14ac:dyDescent="0.25">
      <c r="A129" s="27" t="s">
        <v>189</v>
      </c>
      <c r="B129" s="28"/>
      <c r="C129" s="28"/>
      <c r="D129" s="28"/>
      <c r="E129" s="28"/>
      <c r="F129" s="9">
        <v>2800</v>
      </c>
      <c r="G129" s="9">
        <v>10800</v>
      </c>
      <c r="H129" s="9">
        <v>9185</v>
      </c>
      <c r="I129" s="9">
        <f>SUM(I127:I128)</f>
        <v>10000</v>
      </c>
    </row>
    <row r="130" spans="1:9" x14ac:dyDescent="0.25">
      <c r="A130" s="6" t="s">
        <v>170</v>
      </c>
      <c r="B130" s="6" t="s">
        <v>190</v>
      </c>
      <c r="C130" s="6" t="s">
        <v>191</v>
      </c>
      <c r="D130" s="6" t="s">
        <v>99</v>
      </c>
      <c r="E130" s="7" t="s">
        <v>100</v>
      </c>
      <c r="F130" s="8">
        <v>850000</v>
      </c>
      <c r="G130" s="8">
        <v>850000</v>
      </c>
      <c r="H130" s="8">
        <v>827321</v>
      </c>
      <c r="I130" s="12">
        <v>1100000</v>
      </c>
    </row>
    <row r="131" spans="1:9" x14ac:dyDescent="0.25">
      <c r="A131" s="6" t="s">
        <v>170</v>
      </c>
      <c r="B131" s="6" t="s">
        <v>190</v>
      </c>
      <c r="C131" s="6" t="s">
        <v>191</v>
      </c>
      <c r="D131" s="6" t="s">
        <v>124</v>
      </c>
      <c r="E131" s="7" t="s">
        <v>125</v>
      </c>
      <c r="F131" s="8">
        <v>2500000</v>
      </c>
      <c r="G131" s="8">
        <v>2500000</v>
      </c>
      <c r="H131" s="8">
        <v>2012693</v>
      </c>
      <c r="I131" s="12">
        <v>2590000</v>
      </c>
    </row>
    <row r="132" spans="1:9" x14ac:dyDescent="0.25">
      <c r="A132" s="6" t="s">
        <v>170</v>
      </c>
      <c r="B132" s="6" t="s">
        <v>190</v>
      </c>
      <c r="C132" s="6" t="s">
        <v>191</v>
      </c>
      <c r="D132" s="6" t="s">
        <v>192</v>
      </c>
      <c r="E132" s="7" t="s">
        <v>193</v>
      </c>
      <c r="F132" s="8">
        <v>0</v>
      </c>
      <c r="G132" s="8">
        <v>1150</v>
      </c>
      <c r="H132" s="8">
        <v>1150</v>
      </c>
      <c r="I132" s="12">
        <v>0</v>
      </c>
    </row>
    <row r="133" spans="1:9" x14ac:dyDescent="0.25">
      <c r="A133" s="27" t="s">
        <v>194</v>
      </c>
      <c r="B133" s="28"/>
      <c r="C133" s="28"/>
      <c r="D133" s="28"/>
      <c r="E133" s="28"/>
      <c r="F133" s="9">
        <v>3350000</v>
      </c>
      <c r="G133" s="9">
        <v>3351150</v>
      </c>
      <c r="H133" s="9">
        <v>2841164</v>
      </c>
      <c r="I133" s="9">
        <f>SUM(I130:I132)</f>
        <v>3690000</v>
      </c>
    </row>
    <row r="134" spans="1:9" x14ac:dyDescent="0.25">
      <c r="A134" s="29" t="s">
        <v>195</v>
      </c>
      <c r="B134" s="30"/>
      <c r="C134" s="30"/>
      <c r="D134" s="30"/>
      <c r="E134" s="30"/>
      <c r="F134" s="10">
        <v>7593800</v>
      </c>
      <c r="G134" s="10">
        <v>8119950</v>
      </c>
      <c r="H134" s="10">
        <v>7333561.8300000001</v>
      </c>
      <c r="I134" s="10">
        <f>SUM(I116,I118,I120,I123,I126,I129,I133)</f>
        <v>7475000</v>
      </c>
    </row>
    <row r="135" spans="1:9" x14ac:dyDescent="0.25">
      <c r="A135" s="6" t="s">
        <v>196</v>
      </c>
      <c r="B135" s="6" t="s">
        <v>197</v>
      </c>
      <c r="C135" s="6" t="s">
        <v>10</v>
      </c>
      <c r="D135" s="6" t="s">
        <v>198</v>
      </c>
      <c r="E135" s="7" t="s">
        <v>199</v>
      </c>
      <c r="F135" s="8">
        <v>2001400</v>
      </c>
      <c r="G135" s="8">
        <v>2001400</v>
      </c>
      <c r="H135" s="8">
        <v>1501050</v>
      </c>
      <c r="I135" s="12">
        <v>2077700</v>
      </c>
    </row>
    <row r="136" spans="1:9" x14ac:dyDescent="0.25">
      <c r="A136" s="27" t="s">
        <v>200</v>
      </c>
      <c r="B136" s="28"/>
      <c r="C136" s="28"/>
      <c r="D136" s="28"/>
      <c r="E136" s="28"/>
      <c r="F136" s="9">
        <v>2001400</v>
      </c>
      <c r="G136" s="9">
        <v>2001400</v>
      </c>
      <c r="H136" s="9">
        <v>1501050</v>
      </c>
      <c r="I136" s="9">
        <f>SUM(I135)</f>
        <v>2077700</v>
      </c>
    </row>
    <row r="137" spans="1:9" x14ac:dyDescent="0.25">
      <c r="A137" s="6" t="s">
        <v>196</v>
      </c>
      <c r="B137" s="6" t="s">
        <v>201</v>
      </c>
      <c r="C137" s="6" t="s">
        <v>202</v>
      </c>
      <c r="D137" s="6" t="s">
        <v>99</v>
      </c>
      <c r="E137" s="7" t="s">
        <v>100</v>
      </c>
      <c r="F137" s="8">
        <v>30000</v>
      </c>
      <c r="G137" s="8">
        <v>30000</v>
      </c>
      <c r="H137" s="8">
        <v>25253</v>
      </c>
      <c r="I137" s="12">
        <v>30000</v>
      </c>
    </row>
    <row r="138" spans="1:9" x14ac:dyDescent="0.25">
      <c r="A138" s="27" t="s">
        <v>203</v>
      </c>
      <c r="B138" s="28"/>
      <c r="C138" s="28"/>
      <c r="D138" s="28"/>
      <c r="E138" s="28"/>
      <c r="F138" s="9">
        <v>30000</v>
      </c>
      <c r="G138" s="9">
        <v>30000</v>
      </c>
      <c r="H138" s="9">
        <v>25253</v>
      </c>
      <c r="I138" s="9">
        <f>SUM(I137)</f>
        <v>30000</v>
      </c>
    </row>
    <row r="139" spans="1:9" x14ac:dyDescent="0.25">
      <c r="A139" s="6" t="s">
        <v>196</v>
      </c>
      <c r="B139" s="6" t="s">
        <v>204</v>
      </c>
      <c r="C139" s="6" t="s">
        <v>10</v>
      </c>
      <c r="D139" s="6" t="s">
        <v>205</v>
      </c>
      <c r="E139" s="7" t="s">
        <v>206</v>
      </c>
      <c r="F139" s="8">
        <v>0</v>
      </c>
      <c r="G139" s="8">
        <v>106560</v>
      </c>
      <c r="H139" s="8">
        <v>0</v>
      </c>
      <c r="I139" s="12">
        <v>0</v>
      </c>
    </row>
    <row r="140" spans="1:9" x14ac:dyDescent="0.25">
      <c r="A140" s="27" t="s">
        <v>207</v>
      </c>
      <c r="B140" s="28"/>
      <c r="C140" s="28"/>
      <c r="D140" s="28"/>
      <c r="E140" s="28"/>
      <c r="F140" s="9">
        <v>0</v>
      </c>
      <c r="G140" s="9">
        <v>106560</v>
      </c>
      <c r="H140" s="9">
        <v>0</v>
      </c>
      <c r="I140" s="9">
        <f>SUM(I139)</f>
        <v>0</v>
      </c>
    </row>
    <row r="141" spans="1:9" x14ac:dyDescent="0.25">
      <c r="A141" s="6" t="s">
        <v>196</v>
      </c>
      <c r="B141" s="6" t="s">
        <v>208</v>
      </c>
      <c r="C141" s="6" t="s">
        <v>209</v>
      </c>
      <c r="D141" s="6" t="s">
        <v>99</v>
      </c>
      <c r="E141" s="7" t="s">
        <v>100</v>
      </c>
      <c r="F141" s="8">
        <v>8000</v>
      </c>
      <c r="G141" s="8">
        <v>3000</v>
      </c>
      <c r="H141" s="8">
        <v>2220</v>
      </c>
      <c r="I141" s="12">
        <v>8000</v>
      </c>
    </row>
    <row r="142" spans="1:9" x14ac:dyDescent="0.25">
      <c r="A142" s="6" t="s">
        <v>196</v>
      </c>
      <c r="B142" s="6" t="s">
        <v>208</v>
      </c>
      <c r="C142" s="6" t="s">
        <v>209</v>
      </c>
      <c r="D142" s="6" t="s">
        <v>12</v>
      </c>
      <c r="E142" s="7" t="s">
        <v>13</v>
      </c>
      <c r="F142" s="8">
        <v>0</v>
      </c>
      <c r="G142" s="8">
        <v>0</v>
      </c>
      <c r="H142" s="8">
        <v>4591</v>
      </c>
      <c r="I142" s="12">
        <v>0</v>
      </c>
    </row>
    <row r="143" spans="1:9" x14ac:dyDescent="0.25">
      <c r="A143" s="6" t="s">
        <v>196</v>
      </c>
      <c r="B143" s="6" t="s">
        <v>208</v>
      </c>
      <c r="C143" s="6" t="s">
        <v>11</v>
      </c>
      <c r="D143" s="6" t="s">
        <v>210</v>
      </c>
      <c r="E143" s="7" t="s">
        <v>211</v>
      </c>
      <c r="F143" s="8">
        <v>50000</v>
      </c>
      <c r="G143" s="8">
        <v>25000</v>
      </c>
      <c r="H143" s="8">
        <v>24882.25</v>
      </c>
      <c r="I143" s="12">
        <v>25000</v>
      </c>
    </row>
    <row r="144" spans="1:9" x14ac:dyDescent="0.25">
      <c r="A144" s="27" t="s">
        <v>212</v>
      </c>
      <c r="B144" s="28"/>
      <c r="C144" s="28"/>
      <c r="D144" s="28"/>
      <c r="E144" s="28"/>
      <c r="F144" s="9">
        <v>58000</v>
      </c>
      <c r="G144" s="9">
        <v>28000</v>
      </c>
      <c r="H144" s="9">
        <v>31693.25</v>
      </c>
      <c r="I144" s="9">
        <f>SUM(I141:I143)</f>
        <v>33000</v>
      </c>
    </row>
    <row r="145" spans="1:9" x14ac:dyDescent="0.25">
      <c r="A145" s="6" t="s">
        <v>196</v>
      </c>
      <c r="B145" s="6" t="s">
        <v>213</v>
      </c>
      <c r="C145" s="6" t="s">
        <v>156</v>
      </c>
      <c r="D145" s="6" t="s">
        <v>99</v>
      </c>
      <c r="E145" s="7" t="s">
        <v>100</v>
      </c>
      <c r="F145" s="8">
        <v>30000</v>
      </c>
      <c r="G145" s="8">
        <v>157100</v>
      </c>
      <c r="H145" s="8">
        <v>157050</v>
      </c>
      <c r="I145" s="12">
        <v>160000</v>
      </c>
    </row>
    <row r="146" spans="1:9" x14ac:dyDescent="0.25">
      <c r="A146" s="27" t="s">
        <v>214</v>
      </c>
      <c r="B146" s="28"/>
      <c r="C146" s="28"/>
      <c r="D146" s="28"/>
      <c r="E146" s="28"/>
      <c r="F146" s="9">
        <v>30000</v>
      </c>
      <c r="G146" s="9">
        <v>157100</v>
      </c>
      <c r="H146" s="9">
        <v>157050</v>
      </c>
      <c r="I146" s="9">
        <f>SUM(I145)</f>
        <v>160000</v>
      </c>
    </row>
    <row r="147" spans="1:9" x14ac:dyDescent="0.25">
      <c r="A147" s="6" t="s">
        <v>196</v>
      </c>
      <c r="B147" s="6" t="s">
        <v>215</v>
      </c>
      <c r="C147" s="6" t="s">
        <v>156</v>
      </c>
      <c r="D147" s="6" t="s">
        <v>12</v>
      </c>
      <c r="E147" s="7" t="s">
        <v>13</v>
      </c>
      <c r="F147" s="8">
        <v>42000</v>
      </c>
      <c r="G147" s="8">
        <v>42000</v>
      </c>
      <c r="H147" s="8">
        <v>10000</v>
      </c>
      <c r="I147" s="12">
        <v>0</v>
      </c>
    </row>
    <row r="148" spans="1:9" x14ac:dyDescent="0.25">
      <c r="A148" s="27" t="s">
        <v>216</v>
      </c>
      <c r="B148" s="28"/>
      <c r="C148" s="28"/>
      <c r="D148" s="28"/>
      <c r="E148" s="28"/>
      <c r="F148" s="9">
        <v>42000</v>
      </c>
      <c r="G148" s="9">
        <v>42000</v>
      </c>
      <c r="H148" s="9">
        <v>10000</v>
      </c>
      <c r="I148" s="9">
        <f>SUM(I147)</f>
        <v>0</v>
      </c>
    </row>
    <row r="149" spans="1:9" x14ac:dyDescent="0.25">
      <c r="A149" s="29" t="s">
        <v>217</v>
      </c>
      <c r="B149" s="30"/>
      <c r="C149" s="30"/>
      <c r="D149" s="30"/>
      <c r="E149" s="30"/>
      <c r="F149" s="10">
        <v>2161400</v>
      </c>
      <c r="G149" s="10">
        <v>2365060</v>
      </c>
      <c r="H149" s="10">
        <v>1725046.25</v>
      </c>
      <c r="I149" s="10">
        <f>SUM(I136,I138,I140,I144,I146,I148)</f>
        <v>2300700</v>
      </c>
    </row>
    <row r="150" spans="1:9" x14ac:dyDescent="0.25">
      <c r="A150" s="6" t="s">
        <v>218</v>
      </c>
      <c r="B150" s="6" t="s">
        <v>219</v>
      </c>
      <c r="C150" s="6" t="s">
        <v>220</v>
      </c>
      <c r="D150" s="6" t="s">
        <v>221</v>
      </c>
      <c r="E150" s="7" t="s">
        <v>222</v>
      </c>
      <c r="F150" s="8">
        <v>5000</v>
      </c>
      <c r="G150" s="8">
        <v>5000</v>
      </c>
      <c r="H150" s="8">
        <v>600</v>
      </c>
      <c r="I150" s="12">
        <v>5000</v>
      </c>
    </row>
    <row r="151" spans="1:9" x14ac:dyDescent="0.25">
      <c r="A151" s="27" t="s">
        <v>223</v>
      </c>
      <c r="B151" s="28"/>
      <c r="C151" s="28"/>
      <c r="D151" s="28"/>
      <c r="E151" s="28"/>
      <c r="F151" s="9">
        <v>5000</v>
      </c>
      <c r="G151" s="9">
        <v>5000</v>
      </c>
      <c r="H151" s="9">
        <v>600</v>
      </c>
      <c r="I151" s="9">
        <f>SUM(I150:I150)</f>
        <v>5000</v>
      </c>
    </row>
    <row r="152" spans="1:9" x14ac:dyDescent="0.25">
      <c r="A152" s="29" t="s">
        <v>224</v>
      </c>
      <c r="B152" s="30"/>
      <c r="C152" s="30"/>
      <c r="D152" s="30"/>
      <c r="E152" s="30"/>
      <c r="F152" s="10">
        <v>5000</v>
      </c>
      <c r="G152" s="10">
        <v>5000</v>
      </c>
      <c r="H152" s="10">
        <v>600</v>
      </c>
      <c r="I152" s="10">
        <f>SUM(I151)</f>
        <v>5000</v>
      </c>
    </row>
    <row r="153" spans="1:9" x14ac:dyDescent="0.25">
      <c r="A153" s="6" t="s">
        <v>225</v>
      </c>
      <c r="B153" s="6" t="s">
        <v>226</v>
      </c>
      <c r="C153" s="6" t="s">
        <v>227</v>
      </c>
      <c r="D153" s="6" t="s">
        <v>99</v>
      </c>
      <c r="E153" s="7" t="s">
        <v>100</v>
      </c>
      <c r="F153" s="8">
        <v>35000</v>
      </c>
      <c r="G153" s="8">
        <v>25000</v>
      </c>
      <c r="H153" s="8">
        <v>12000</v>
      </c>
      <c r="I153" s="12">
        <v>20000</v>
      </c>
    </row>
    <row r="154" spans="1:9" x14ac:dyDescent="0.25">
      <c r="A154" s="27" t="s">
        <v>228</v>
      </c>
      <c r="B154" s="28"/>
      <c r="C154" s="28"/>
      <c r="D154" s="28"/>
      <c r="E154" s="28"/>
      <c r="F154" s="9">
        <v>35000</v>
      </c>
      <c r="G154" s="9">
        <v>25000</v>
      </c>
      <c r="H154" s="9">
        <v>12000</v>
      </c>
      <c r="I154" s="9">
        <f>SUM(I153)</f>
        <v>20000</v>
      </c>
    </row>
    <row r="155" spans="1:9" x14ac:dyDescent="0.25">
      <c r="A155" s="6" t="s">
        <v>225</v>
      </c>
      <c r="B155" s="6" t="s">
        <v>229</v>
      </c>
      <c r="C155" s="6" t="s">
        <v>227</v>
      </c>
      <c r="D155" s="6" t="s">
        <v>99</v>
      </c>
      <c r="E155" s="7" t="s">
        <v>100</v>
      </c>
      <c r="F155" s="8">
        <v>10000</v>
      </c>
      <c r="G155" s="8">
        <v>20000</v>
      </c>
      <c r="H155" s="8">
        <v>17500</v>
      </c>
      <c r="I155" s="12">
        <v>20000</v>
      </c>
    </row>
    <row r="156" spans="1:9" x14ac:dyDescent="0.25">
      <c r="A156" s="27" t="s">
        <v>230</v>
      </c>
      <c r="B156" s="28"/>
      <c r="C156" s="28"/>
      <c r="D156" s="28"/>
      <c r="E156" s="28"/>
      <c r="F156" s="9">
        <v>10000</v>
      </c>
      <c r="G156" s="9">
        <v>20000</v>
      </c>
      <c r="H156" s="9">
        <v>17500</v>
      </c>
      <c r="I156" s="9">
        <f>SUM(I155)</f>
        <v>20000</v>
      </c>
    </row>
    <row r="157" spans="1:9" x14ac:dyDescent="0.25">
      <c r="A157" s="29" t="s">
        <v>231</v>
      </c>
      <c r="B157" s="30"/>
      <c r="C157" s="30"/>
      <c r="D157" s="30"/>
      <c r="E157" s="30"/>
      <c r="F157" s="10">
        <v>45000</v>
      </c>
      <c r="G157" s="10">
        <v>45000</v>
      </c>
      <c r="H157" s="10">
        <v>29500</v>
      </c>
      <c r="I157" s="10">
        <f>SUM(I154,I156)</f>
        <v>40000</v>
      </c>
    </row>
    <row r="158" spans="1:9" x14ac:dyDescent="0.25">
      <c r="A158" s="6" t="s">
        <v>232</v>
      </c>
      <c r="B158" s="6" t="s">
        <v>233</v>
      </c>
      <c r="C158" s="6" t="s">
        <v>161</v>
      </c>
      <c r="D158" s="6" t="s">
        <v>234</v>
      </c>
      <c r="E158" s="7" t="s">
        <v>235</v>
      </c>
      <c r="F158" s="8">
        <v>0</v>
      </c>
      <c r="G158" s="8">
        <v>10637</v>
      </c>
      <c r="H158" s="8">
        <v>10637</v>
      </c>
      <c r="I158" s="12">
        <v>0</v>
      </c>
    </row>
    <row r="159" spans="1:9" x14ac:dyDescent="0.25">
      <c r="A159" s="27" t="s">
        <v>236</v>
      </c>
      <c r="B159" s="28"/>
      <c r="C159" s="28"/>
      <c r="D159" s="28"/>
      <c r="E159" s="28"/>
      <c r="F159" s="9">
        <v>0</v>
      </c>
      <c r="G159" s="9">
        <v>10637</v>
      </c>
      <c r="H159" s="9">
        <v>10637</v>
      </c>
      <c r="I159" s="9">
        <f>SUM(I158)</f>
        <v>0</v>
      </c>
    </row>
    <row r="160" spans="1:9" x14ac:dyDescent="0.25">
      <c r="A160" s="6" t="s">
        <v>232</v>
      </c>
      <c r="B160" s="6" t="s">
        <v>237</v>
      </c>
      <c r="C160" s="6" t="s">
        <v>161</v>
      </c>
      <c r="D160" s="6" t="s">
        <v>234</v>
      </c>
      <c r="E160" s="7" t="s">
        <v>235</v>
      </c>
      <c r="F160" s="8">
        <v>0</v>
      </c>
      <c r="G160" s="8">
        <v>16213</v>
      </c>
      <c r="H160" s="8">
        <v>16212.56</v>
      </c>
      <c r="I160" s="12">
        <v>0</v>
      </c>
    </row>
    <row r="161" spans="1:9" x14ac:dyDescent="0.25">
      <c r="A161" s="27" t="s">
        <v>238</v>
      </c>
      <c r="B161" s="28"/>
      <c r="C161" s="28"/>
      <c r="D161" s="28"/>
      <c r="E161" s="28"/>
      <c r="F161" s="9">
        <v>0</v>
      </c>
      <c r="G161" s="9">
        <v>16213</v>
      </c>
      <c r="H161" s="9">
        <v>16212.56</v>
      </c>
      <c r="I161" s="9">
        <f>SUM(I160)</f>
        <v>0</v>
      </c>
    </row>
    <row r="162" spans="1:9" x14ac:dyDescent="0.25">
      <c r="A162" s="6" t="s">
        <v>232</v>
      </c>
      <c r="B162" s="6" t="s">
        <v>239</v>
      </c>
      <c r="C162" s="6" t="s">
        <v>10</v>
      </c>
      <c r="D162" s="6" t="s">
        <v>90</v>
      </c>
      <c r="E162" s="7" t="s">
        <v>91</v>
      </c>
      <c r="F162" s="8">
        <v>0</v>
      </c>
      <c r="G162" s="8">
        <v>727548</v>
      </c>
      <c r="H162" s="8">
        <v>727548</v>
      </c>
      <c r="I162" s="12">
        <v>485032</v>
      </c>
    </row>
    <row r="163" spans="1:9" x14ac:dyDescent="0.25">
      <c r="A163" s="6" t="s">
        <v>232</v>
      </c>
      <c r="B163" s="6" t="s">
        <v>239</v>
      </c>
      <c r="C163" s="6" t="s">
        <v>240</v>
      </c>
      <c r="D163" s="6" t="s">
        <v>234</v>
      </c>
      <c r="E163" s="7" t="s">
        <v>235</v>
      </c>
      <c r="F163" s="8">
        <v>0</v>
      </c>
      <c r="G163" s="8">
        <v>42700</v>
      </c>
      <c r="H163" s="8">
        <v>42699.66</v>
      </c>
      <c r="I163" s="12">
        <v>0</v>
      </c>
    </row>
    <row r="164" spans="1:9" x14ac:dyDescent="0.25">
      <c r="A164" s="27" t="s">
        <v>241</v>
      </c>
      <c r="B164" s="28"/>
      <c r="C164" s="28"/>
      <c r="D164" s="28"/>
      <c r="E164" s="28"/>
      <c r="F164" s="9">
        <v>0</v>
      </c>
      <c r="G164" s="9">
        <v>770248</v>
      </c>
      <c r="H164" s="9">
        <v>770247.66</v>
      </c>
      <c r="I164" s="9">
        <f>SUM(I162:I163)</f>
        <v>485032</v>
      </c>
    </row>
    <row r="165" spans="1:9" x14ac:dyDescent="0.25">
      <c r="A165" s="29" t="s">
        <v>242</v>
      </c>
      <c r="B165" s="30"/>
      <c r="C165" s="30"/>
      <c r="D165" s="30"/>
      <c r="E165" s="30"/>
      <c r="F165" s="10">
        <v>0</v>
      </c>
      <c r="G165" s="10">
        <v>797098</v>
      </c>
      <c r="H165" s="10">
        <v>797097.22</v>
      </c>
      <c r="I165" s="10">
        <f>SUM(I159,I161,I164)</f>
        <v>485032</v>
      </c>
    </row>
    <row r="166" spans="1:9" x14ac:dyDescent="0.25">
      <c r="A166" s="6" t="s">
        <v>243</v>
      </c>
      <c r="B166" s="6" t="s">
        <v>244</v>
      </c>
      <c r="C166" s="6" t="s">
        <v>10</v>
      </c>
      <c r="D166" s="6" t="s">
        <v>245</v>
      </c>
      <c r="E166" s="7" t="s">
        <v>246</v>
      </c>
      <c r="F166" s="8">
        <v>3000</v>
      </c>
      <c r="G166" s="8">
        <v>3000</v>
      </c>
      <c r="H166" s="8">
        <v>1852</v>
      </c>
      <c r="I166" s="12">
        <v>418</v>
      </c>
    </row>
    <row r="167" spans="1:9" x14ac:dyDescent="0.25">
      <c r="A167" s="27" t="s">
        <v>247</v>
      </c>
      <c r="B167" s="28"/>
      <c r="C167" s="28"/>
      <c r="D167" s="28"/>
      <c r="E167" s="28"/>
      <c r="F167" s="9">
        <v>3000</v>
      </c>
      <c r="G167" s="9">
        <v>3000</v>
      </c>
      <c r="H167" s="9">
        <v>1852</v>
      </c>
      <c r="I167" s="9">
        <f>SUM(I166)</f>
        <v>418</v>
      </c>
    </row>
    <row r="168" spans="1:9" x14ac:dyDescent="0.25">
      <c r="A168" s="6" t="s">
        <v>243</v>
      </c>
      <c r="B168" s="6" t="s">
        <v>248</v>
      </c>
      <c r="C168" s="6" t="s">
        <v>86</v>
      </c>
      <c r="D168" s="6" t="s">
        <v>98</v>
      </c>
      <c r="E168" s="7" t="s">
        <v>249</v>
      </c>
      <c r="F168" s="8">
        <v>500</v>
      </c>
      <c r="G168" s="8">
        <v>700</v>
      </c>
      <c r="H168" s="8">
        <v>626.09</v>
      </c>
      <c r="I168" s="12">
        <v>700</v>
      </c>
    </row>
    <row r="169" spans="1:9" x14ac:dyDescent="0.25">
      <c r="A169" s="6" t="s">
        <v>243</v>
      </c>
      <c r="B169" s="6" t="s">
        <v>248</v>
      </c>
      <c r="C169" s="6" t="s">
        <v>11</v>
      </c>
      <c r="D169" s="6" t="s">
        <v>98</v>
      </c>
      <c r="E169" s="7" t="s">
        <v>249</v>
      </c>
      <c r="F169" s="8">
        <v>3500</v>
      </c>
      <c r="G169" s="8">
        <v>3500</v>
      </c>
      <c r="H169" s="8">
        <v>3436.39</v>
      </c>
      <c r="I169" s="12">
        <v>3600</v>
      </c>
    </row>
    <row r="170" spans="1:9" x14ac:dyDescent="0.25">
      <c r="A170" s="27" t="s">
        <v>250</v>
      </c>
      <c r="B170" s="28"/>
      <c r="C170" s="28"/>
      <c r="D170" s="28"/>
      <c r="E170" s="28"/>
      <c r="F170" s="9">
        <v>4000</v>
      </c>
      <c r="G170" s="9">
        <v>4200</v>
      </c>
      <c r="H170" s="9">
        <v>4062.48</v>
      </c>
      <c r="I170" s="9">
        <f>SUM(I168:I169)</f>
        <v>4300</v>
      </c>
    </row>
    <row r="171" spans="1:9" x14ac:dyDescent="0.25">
      <c r="A171" s="29" t="s">
        <v>251</v>
      </c>
      <c r="B171" s="30"/>
      <c r="C171" s="30"/>
      <c r="D171" s="30"/>
      <c r="E171" s="30"/>
      <c r="F171" s="10">
        <v>7000</v>
      </c>
      <c r="G171" s="10">
        <v>7200</v>
      </c>
      <c r="H171" s="10">
        <f>SUM(H167,H170)</f>
        <v>5914.48</v>
      </c>
      <c r="I171" s="10">
        <f>SUM(I170,I167)</f>
        <v>4718</v>
      </c>
    </row>
    <row r="172" spans="1:9" x14ac:dyDescent="0.25">
      <c r="A172" s="6" t="s">
        <v>252</v>
      </c>
      <c r="B172" s="6" t="s">
        <v>253</v>
      </c>
      <c r="C172" s="6" t="s">
        <v>254</v>
      </c>
      <c r="D172" s="6" t="s">
        <v>99</v>
      </c>
      <c r="E172" s="7" t="s">
        <v>100</v>
      </c>
      <c r="F172" s="8">
        <v>170000</v>
      </c>
      <c r="G172" s="8">
        <v>233200</v>
      </c>
      <c r="H172" s="8">
        <v>233326</v>
      </c>
      <c r="I172" s="12">
        <v>200000</v>
      </c>
    </row>
    <row r="173" spans="1:9" x14ac:dyDescent="0.25">
      <c r="A173" s="6" t="s">
        <v>252</v>
      </c>
      <c r="B173" s="6" t="s">
        <v>253</v>
      </c>
      <c r="C173" s="6" t="s">
        <v>254</v>
      </c>
      <c r="D173" s="6" t="s">
        <v>84</v>
      </c>
      <c r="E173" s="7" t="s">
        <v>85</v>
      </c>
      <c r="F173" s="8">
        <v>0</v>
      </c>
      <c r="G173" s="8">
        <v>9000</v>
      </c>
      <c r="H173" s="8">
        <v>11720</v>
      </c>
      <c r="I173" s="12">
        <v>10000</v>
      </c>
    </row>
    <row r="174" spans="1:9" x14ac:dyDescent="0.25">
      <c r="A174" s="27" t="s">
        <v>255</v>
      </c>
      <c r="B174" s="28"/>
      <c r="C174" s="28"/>
      <c r="D174" s="28"/>
      <c r="E174" s="28"/>
      <c r="F174" s="9">
        <v>170000</v>
      </c>
      <c r="G174" s="9">
        <v>242200</v>
      </c>
      <c r="H174" s="9">
        <v>245046</v>
      </c>
      <c r="I174" s="9">
        <f>SUM(I172:I173)</f>
        <v>210000</v>
      </c>
    </row>
    <row r="175" spans="1:9" x14ac:dyDescent="0.25">
      <c r="A175" s="6" t="s">
        <v>252</v>
      </c>
      <c r="B175" s="6" t="s">
        <v>256</v>
      </c>
      <c r="C175" s="6" t="s">
        <v>257</v>
      </c>
      <c r="D175" s="6" t="s">
        <v>221</v>
      </c>
      <c r="E175" s="7" t="s">
        <v>222</v>
      </c>
      <c r="F175" s="8">
        <v>0</v>
      </c>
      <c r="G175" s="8">
        <v>24000</v>
      </c>
      <c r="H175" s="8">
        <v>24000</v>
      </c>
      <c r="I175" s="12">
        <v>0</v>
      </c>
    </row>
    <row r="176" spans="1:9" x14ac:dyDescent="0.25">
      <c r="A176" s="27" t="s">
        <v>258</v>
      </c>
      <c r="B176" s="28"/>
      <c r="C176" s="28"/>
      <c r="D176" s="28"/>
      <c r="E176" s="28"/>
      <c r="F176" s="9">
        <v>0</v>
      </c>
      <c r="G176" s="9">
        <v>24000</v>
      </c>
      <c r="H176" s="9">
        <v>24000</v>
      </c>
      <c r="I176" s="9">
        <f>SUM(I175)</f>
        <v>0</v>
      </c>
    </row>
    <row r="177" spans="1:11" x14ac:dyDescent="0.25">
      <c r="A177" s="6" t="s">
        <v>252</v>
      </c>
      <c r="B177" s="6" t="s">
        <v>259</v>
      </c>
      <c r="C177" s="6" t="s">
        <v>260</v>
      </c>
      <c r="D177" s="6" t="s">
        <v>234</v>
      </c>
      <c r="E177" s="7" t="s">
        <v>235</v>
      </c>
      <c r="F177" s="8">
        <v>250000</v>
      </c>
      <c r="G177" s="8">
        <v>350000</v>
      </c>
      <c r="H177" s="8">
        <v>373104</v>
      </c>
      <c r="I177" s="12">
        <v>350000</v>
      </c>
    </row>
    <row r="178" spans="1:11" x14ac:dyDescent="0.25">
      <c r="A178" s="27" t="s">
        <v>261</v>
      </c>
      <c r="B178" s="28"/>
      <c r="C178" s="28"/>
      <c r="D178" s="28"/>
      <c r="E178" s="28"/>
      <c r="F178" s="9">
        <v>250000</v>
      </c>
      <c r="G178" s="9">
        <v>350000</v>
      </c>
      <c r="H178" s="9">
        <v>373104</v>
      </c>
      <c r="I178" s="9">
        <f>SUM(I177)</f>
        <v>350000</v>
      </c>
    </row>
    <row r="179" spans="1:11" x14ac:dyDescent="0.25">
      <c r="A179" s="6" t="s">
        <v>252</v>
      </c>
      <c r="B179" s="6" t="s">
        <v>262</v>
      </c>
      <c r="C179" s="6" t="s">
        <v>263</v>
      </c>
      <c r="D179" s="6" t="s">
        <v>99</v>
      </c>
      <c r="E179" s="7" t="s">
        <v>100</v>
      </c>
      <c r="F179" s="8">
        <v>30000</v>
      </c>
      <c r="G179" s="8">
        <v>85000</v>
      </c>
      <c r="H179" s="8">
        <v>84962</v>
      </c>
      <c r="I179" s="12">
        <v>30000</v>
      </c>
    </row>
    <row r="180" spans="1:11" x14ac:dyDescent="0.25">
      <c r="A180" s="27" t="s">
        <v>264</v>
      </c>
      <c r="B180" s="28"/>
      <c r="C180" s="28"/>
      <c r="D180" s="28"/>
      <c r="E180" s="28"/>
      <c r="F180" s="9">
        <v>30000</v>
      </c>
      <c r="G180" s="9">
        <v>85000</v>
      </c>
      <c r="H180" s="9">
        <v>84962</v>
      </c>
      <c r="I180" s="9">
        <f>SUM(I179)</f>
        <v>30000</v>
      </c>
    </row>
    <row r="181" spans="1:11" x14ac:dyDescent="0.25">
      <c r="A181" s="6" t="s">
        <v>252</v>
      </c>
      <c r="B181" s="6" t="s">
        <v>265</v>
      </c>
      <c r="C181" s="6" t="s">
        <v>10</v>
      </c>
      <c r="D181" s="6" t="s">
        <v>90</v>
      </c>
      <c r="E181" s="7" t="s">
        <v>91</v>
      </c>
      <c r="F181" s="8">
        <v>0</v>
      </c>
      <c r="G181" s="8">
        <v>40321</v>
      </c>
      <c r="H181" s="8">
        <v>0</v>
      </c>
      <c r="I181" s="12">
        <v>0</v>
      </c>
    </row>
    <row r="182" spans="1:11" x14ac:dyDescent="0.25">
      <c r="A182" s="27" t="s">
        <v>266</v>
      </c>
      <c r="B182" s="28"/>
      <c r="C182" s="28"/>
      <c r="D182" s="28"/>
      <c r="E182" s="28"/>
      <c r="F182" s="9">
        <v>0</v>
      </c>
      <c r="G182" s="9">
        <v>40321</v>
      </c>
      <c r="H182" s="9">
        <v>0</v>
      </c>
      <c r="I182" s="9">
        <f>SUM(I181)</f>
        <v>0</v>
      </c>
    </row>
    <row r="183" spans="1:11" x14ac:dyDescent="0.25">
      <c r="A183" s="29" t="s">
        <v>267</v>
      </c>
      <c r="B183" s="30"/>
      <c r="C183" s="30"/>
      <c r="D183" s="30"/>
      <c r="E183" s="30"/>
      <c r="F183" s="10">
        <v>450000</v>
      </c>
      <c r="G183" s="10">
        <v>741521</v>
      </c>
      <c r="H183" s="10">
        <v>727112</v>
      </c>
      <c r="I183" s="10">
        <f>SUM(I174,I176,I178,I180,I182)</f>
        <v>590000</v>
      </c>
    </row>
    <row r="184" spans="1:11" x14ac:dyDescent="0.25">
      <c r="A184" s="34" t="s">
        <v>268</v>
      </c>
      <c r="B184" s="35"/>
      <c r="C184" s="35"/>
      <c r="D184" s="35"/>
      <c r="E184" s="35"/>
      <c r="F184" s="11">
        <f>SUM(F46,F55,F59,F72,F76,F90,F104,F113,F134,F149,F152,F157,F165,F171,F183)</f>
        <v>56395738</v>
      </c>
      <c r="G184" s="11">
        <f t="shared" ref="G184:I184" si="3">SUM(G46,G55,G59,G72,G76,G90,G104,G113,G134,G149,G152,G157,G165,G171,G183)</f>
        <v>67770610</v>
      </c>
      <c r="H184" s="11">
        <f t="shared" si="3"/>
        <v>57866817.589999996</v>
      </c>
      <c r="I184" s="11">
        <f t="shared" si="3"/>
        <v>68449429</v>
      </c>
    </row>
    <row r="185" spans="1:11" x14ac:dyDescent="0.25">
      <c r="A185" s="36"/>
      <c r="B185" s="37"/>
      <c r="C185" s="37"/>
      <c r="D185" s="37"/>
      <c r="E185" s="37"/>
      <c r="F185" s="37"/>
      <c r="G185" s="37"/>
      <c r="H185" s="37"/>
      <c r="I185" s="2"/>
    </row>
    <row r="186" spans="1:11" x14ac:dyDescent="0.25">
      <c r="A186" t="s">
        <v>277</v>
      </c>
      <c r="E186" t="s">
        <v>278</v>
      </c>
      <c r="I186" s="25">
        <v>24264000</v>
      </c>
      <c r="K186" t="s">
        <v>280</v>
      </c>
    </row>
    <row r="188" spans="1:11" s="22" customFormat="1" x14ac:dyDescent="0.25">
      <c r="E188" s="22" t="s">
        <v>279</v>
      </c>
      <c r="I188" s="23">
        <f>SUM(I184:I186)</f>
        <v>92713429</v>
      </c>
    </row>
  </sheetData>
  <autoFilter ref="A5:I184"/>
  <mergeCells count="84">
    <mergeCell ref="B4:I4"/>
    <mergeCell ref="A25:E25"/>
    <mergeCell ref="A27:E27"/>
    <mergeCell ref="A1:A2"/>
    <mergeCell ref="B1:H1"/>
    <mergeCell ref="B2:H2"/>
    <mergeCell ref="A3:I3"/>
    <mergeCell ref="A29:E29"/>
    <mergeCell ref="A31:E31"/>
    <mergeCell ref="A33:E33"/>
    <mergeCell ref="A35:E35"/>
    <mergeCell ref="A37:E37"/>
    <mergeCell ref="A39:E39"/>
    <mergeCell ref="A41:E41"/>
    <mergeCell ref="A43:E43"/>
    <mergeCell ref="A45:E45"/>
    <mergeCell ref="A46:E46"/>
    <mergeCell ref="A64:E64"/>
    <mergeCell ref="A67:E67"/>
    <mergeCell ref="A48:E48"/>
    <mergeCell ref="A51:E51"/>
    <mergeCell ref="A54:E54"/>
    <mergeCell ref="A55:E55"/>
    <mergeCell ref="A62:E62"/>
    <mergeCell ref="A58:E58"/>
    <mergeCell ref="A59:E59"/>
    <mergeCell ref="A90:E90"/>
    <mergeCell ref="A92:E92"/>
    <mergeCell ref="A94:E94"/>
    <mergeCell ref="A97:E97"/>
    <mergeCell ref="A81:E81"/>
    <mergeCell ref="A83:E83"/>
    <mergeCell ref="A85:E85"/>
    <mergeCell ref="A87:E87"/>
    <mergeCell ref="A89:E89"/>
    <mergeCell ref="A101:E101"/>
    <mergeCell ref="A103:E103"/>
    <mergeCell ref="A104:E104"/>
    <mergeCell ref="A106:E106"/>
    <mergeCell ref="A108:E108"/>
    <mergeCell ref="A185:H185"/>
    <mergeCell ref="A171:E171"/>
    <mergeCell ref="A174:E174"/>
    <mergeCell ref="A176:E176"/>
    <mergeCell ref="A178:E178"/>
    <mergeCell ref="A180:E180"/>
    <mergeCell ref="A183:E183"/>
    <mergeCell ref="A99:E99"/>
    <mergeCell ref="A184:E184"/>
    <mergeCell ref="A136:E136"/>
    <mergeCell ref="A138:E138"/>
    <mergeCell ref="A140:E140"/>
    <mergeCell ref="A144:E144"/>
    <mergeCell ref="A120:E120"/>
    <mergeCell ref="A123:E123"/>
    <mergeCell ref="A126:E126"/>
    <mergeCell ref="A129:E129"/>
    <mergeCell ref="A133:E133"/>
    <mergeCell ref="A110:E110"/>
    <mergeCell ref="A112:E112"/>
    <mergeCell ref="A113:E113"/>
    <mergeCell ref="A116:E116"/>
    <mergeCell ref="A118:E118"/>
    <mergeCell ref="A134:E134"/>
    <mergeCell ref="A164:E164"/>
    <mergeCell ref="A165:E165"/>
    <mergeCell ref="A167:E167"/>
    <mergeCell ref="A170:E170"/>
    <mergeCell ref="A146:E146"/>
    <mergeCell ref="A148:E148"/>
    <mergeCell ref="A149:E149"/>
    <mergeCell ref="A151:E151"/>
    <mergeCell ref="A152:E152"/>
    <mergeCell ref="A182:E182"/>
    <mergeCell ref="A154:E154"/>
    <mergeCell ref="A156:E156"/>
    <mergeCell ref="A157:E157"/>
    <mergeCell ref="A159:E159"/>
    <mergeCell ref="A161:E161"/>
    <mergeCell ref="A75:E75"/>
    <mergeCell ref="A72:E72"/>
    <mergeCell ref="A76:E76"/>
    <mergeCell ref="A78:E78"/>
    <mergeCell ref="A71:E71"/>
  </mergeCells>
  <pageMargins left="0.70866141732283472" right="0.31496062992125984" top="0.55118110236220474" bottom="0.35433070866141736" header="0.31496062992125984" footer="0.31496062992125984"/>
  <pageSetup paperSize="9" orientation="landscape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DFA27-751C-4418-87B1-EFF7CDF600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99431C-1FA1-4041-ACBE-CC88E8424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8DDA9A-37B7-4D19-9CCD-BE6A14D741B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List1</vt:lpstr>
      <vt:lpstr>Příjmy!Názvy_tisku</vt:lpstr>
      <vt:lpstr>Příjmy!Oblast_tisku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2017-12-19T09:37:49Z</cp:lastPrinted>
  <dcterms:created xsi:type="dcterms:W3CDTF">2017-10-11T08:21:48Z</dcterms:created>
  <dcterms:modified xsi:type="dcterms:W3CDTF">2017-12-19T09:37:52Z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