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drich.skrabal\Documents\SKRABAL\Finance_rozpočet\rok 2025\RO č. 1\"/>
    </mc:Choice>
  </mc:AlternateContent>
  <xr:revisionPtr revIDLastSave="0" documentId="13_ncr:1_{E22D3773-9DC6-47DB-A8C5-68E3A7D9F6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1'!$A$4:$O$1008</definedName>
  </definedNames>
  <calcPr calcId="191029"/>
</workbook>
</file>

<file path=xl/calcChain.xml><?xml version="1.0" encoding="utf-8"?>
<calcChain xmlns="http://schemas.openxmlformats.org/spreadsheetml/2006/main">
  <c r="L516" i="1" l="1"/>
  <c r="M516" i="1"/>
  <c r="N516" i="1"/>
  <c r="O516" i="1"/>
  <c r="O514" i="1"/>
  <c r="O515" i="1"/>
  <c r="O513" i="1"/>
  <c r="O997" i="1"/>
  <c r="O998" i="1"/>
  <c r="O999" i="1"/>
  <c r="O1000" i="1"/>
  <c r="O1005" i="1"/>
  <c r="O1004" i="1"/>
  <c r="O996" i="1"/>
  <c r="O994" i="1"/>
  <c r="O992" i="1"/>
  <c r="O989" i="1"/>
  <c r="O990" i="1"/>
  <c r="O988" i="1"/>
  <c r="O985" i="1"/>
  <c r="O982" i="1"/>
  <c r="O983" i="1"/>
  <c r="O981" i="1"/>
  <c r="O979" i="1"/>
  <c r="O978" i="1"/>
  <c r="O976" i="1"/>
  <c r="O971" i="1"/>
  <c r="O972" i="1"/>
  <c r="O973" i="1"/>
  <c r="O974" i="1"/>
  <c r="O970" i="1"/>
  <c r="M975" i="1"/>
  <c r="N975" i="1"/>
  <c r="O959" i="1"/>
  <c r="O960" i="1"/>
  <c r="O961" i="1"/>
  <c r="O962" i="1"/>
  <c r="O958" i="1"/>
  <c r="O956" i="1"/>
  <c r="O948" i="1"/>
  <c r="O949" i="1"/>
  <c r="O950" i="1"/>
  <c r="O951" i="1"/>
  <c r="O952" i="1"/>
  <c r="O953" i="1"/>
  <c r="O954" i="1"/>
  <c r="O947" i="1"/>
  <c r="O943" i="1"/>
  <c r="O939" i="1"/>
  <c r="O937" i="1"/>
  <c r="O933" i="1"/>
  <c r="O934" i="1"/>
  <c r="O935" i="1"/>
  <c r="O932" i="1"/>
  <c r="O927" i="1"/>
  <c r="O925" i="1"/>
  <c r="O924" i="1"/>
  <c r="O919" i="1"/>
  <c r="O920" i="1"/>
  <c r="O922" i="1" s="1"/>
  <c r="O921" i="1"/>
  <c r="O918" i="1"/>
  <c r="L922" i="1"/>
  <c r="M922" i="1"/>
  <c r="N922" i="1"/>
  <c r="K922" i="1"/>
  <c r="O913" i="1"/>
  <c r="O912" i="1"/>
  <c r="O914" i="1" s="1"/>
  <c r="L914" i="1"/>
  <c r="M914" i="1"/>
  <c r="N914" i="1"/>
  <c r="K914" i="1"/>
  <c r="O907" i="1"/>
  <c r="O905" i="1"/>
  <c r="O894" i="1"/>
  <c r="O895" i="1"/>
  <c r="O896" i="1"/>
  <c r="O897" i="1"/>
  <c r="O898" i="1"/>
  <c r="O899" i="1"/>
  <c r="O893" i="1"/>
  <c r="O889" i="1"/>
  <c r="O890" i="1"/>
  <c r="O888" i="1"/>
  <c r="O885" i="1"/>
  <c r="O883" i="1"/>
  <c r="O881" i="1"/>
  <c r="O879" i="1"/>
  <c r="O877" i="1"/>
  <c r="O875" i="1"/>
  <c r="O873" i="1"/>
  <c r="O799" i="1"/>
  <c r="O800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54" i="1"/>
  <c r="O842" i="1"/>
  <c r="O843" i="1"/>
  <c r="O844" i="1"/>
  <c r="O845" i="1"/>
  <c r="O846" i="1"/>
  <c r="O847" i="1"/>
  <c r="O848" i="1"/>
  <c r="O849" i="1"/>
  <c r="O841" i="1"/>
  <c r="L840" i="1"/>
  <c r="M840" i="1"/>
  <c r="N840" i="1"/>
  <c r="O840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25" i="1"/>
  <c r="O815" i="1"/>
  <c r="O816" i="1"/>
  <c r="O817" i="1"/>
  <c r="O818" i="1"/>
  <c r="O819" i="1"/>
  <c r="O820" i="1"/>
  <c r="O821" i="1"/>
  <c r="O822" i="1"/>
  <c r="O823" i="1"/>
  <c r="O814" i="1"/>
  <c r="O805" i="1"/>
  <c r="O806" i="1"/>
  <c r="O807" i="1"/>
  <c r="O808" i="1"/>
  <c r="O809" i="1"/>
  <c r="O810" i="1"/>
  <c r="O811" i="1"/>
  <c r="O812" i="1"/>
  <c r="O804" i="1"/>
  <c r="O802" i="1"/>
  <c r="O798" i="1"/>
  <c r="O796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57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34" i="1"/>
  <c r="O722" i="1"/>
  <c r="O723" i="1"/>
  <c r="O724" i="1"/>
  <c r="O725" i="1"/>
  <c r="O726" i="1"/>
  <c r="O727" i="1"/>
  <c r="O728" i="1"/>
  <c r="O729" i="1"/>
  <c r="O730" i="1"/>
  <c r="O731" i="1"/>
  <c r="O721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07" i="1"/>
  <c r="O701" i="1"/>
  <c r="O702" i="1"/>
  <c r="O703" i="1"/>
  <c r="O704" i="1"/>
  <c r="O705" i="1"/>
  <c r="O700" i="1"/>
  <c r="O693" i="1"/>
  <c r="O694" i="1"/>
  <c r="O695" i="1"/>
  <c r="O696" i="1"/>
  <c r="O697" i="1"/>
  <c r="O698" i="1"/>
  <c r="O692" i="1"/>
  <c r="O683" i="1"/>
  <c r="O684" i="1"/>
  <c r="O685" i="1"/>
  <c r="O686" i="1"/>
  <c r="O687" i="1"/>
  <c r="O688" i="1"/>
  <c r="O689" i="1"/>
  <c r="O690" i="1"/>
  <c r="O682" i="1"/>
  <c r="O673" i="1"/>
  <c r="O674" i="1"/>
  <c r="O675" i="1"/>
  <c r="O676" i="1"/>
  <c r="O677" i="1"/>
  <c r="O678" i="1"/>
  <c r="O679" i="1"/>
  <c r="O680" i="1"/>
  <c r="O672" i="1"/>
  <c r="O662" i="1"/>
  <c r="O663" i="1"/>
  <c r="O664" i="1"/>
  <c r="O665" i="1"/>
  <c r="O666" i="1"/>
  <c r="O667" i="1"/>
  <c r="O668" i="1"/>
  <c r="O669" i="1"/>
  <c r="O670" i="1"/>
  <c r="O661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46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18" i="1"/>
  <c r="O604" i="1"/>
  <c r="O605" i="1"/>
  <c r="O606" i="1"/>
  <c r="O607" i="1"/>
  <c r="O608" i="1"/>
  <c r="O609" i="1"/>
  <c r="O610" i="1"/>
  <c r="O611" i="1"/>
  <c r="O612" i="1"/>
  <c r="O613" i="1"/>
  <c r="O603" i="1"/>
  <c r="O596" i="1"/>
  <c r="O597" i="1"/>
  <c r="O598" i="1"/>
  <c r="O599" i="1"/>
  <c r="O600" i="1"/>
  <c r="O595" i="1"/>
  <c r="O584" i="1"/>
  <c r="O585" i="1"/>
  <c r="O586" i="1"/>
  <c r="O587" i="1"/>
  <c r="O588" i="1"/>
  <c r="O589" i="1"/>
  <c r="O590" i="1"/>
  <c r="O593" i="1" s="1"/>
  <c r="O591" i="1"/>
  <c r="O592" i="1"/>
  <c r="O583" i="1"/>
  <c r="L593" i="1"/>
  <c r="M593" i="1"/>
  <c r="N593" i="1"/>
  <c r="O571" i="1"/>
  <c r="O572" i="1"/>
  <c r="O573" i="1"/>
  <c r="O574" i="1"/>
  <c r="O575" i="1"/>
  <c r="O576" i="1"/>
  <c r="O577" i="1"/>
  <c r="O578" i="1"/>
  <c r="O570" i="1"/>
  <c r="O561" i="1"/>
  <c r="O562" i="1"/>
  <c r="O563" i="1"/>
  <c r="O564" i="1"/>
  <c r="O560" i="1"/>
  <c r="O557" i="1"/>
  <c r="O554" i="1"/>
  <c r="O555" i="1"/>
  <c r="O553" i="1"/>
  <c r="O541" i="1"/>
  <c r="O542" i="1"/>
  <c r="O543" i="1"/>
  <c r="O544" i="1"/>
  <c r="O545" i="1"/>
  <c r="O546" i="1"/>
  <c r="O547" i="1"/>
  <c r="O548" i="1"/>
  <c r="O549" i="1"/>
  <c r="O550" i="1"/>
  <c r="O551" i="1"/>
  <c r="O540" i="1"/>
  <c r="O537" i="1"/>
  <c r="O528" i="1"/>
  <c r="O529" i="1"/>
  <c r="O530" i="1"/>
  <c r="O531" i="1"/>
  <c r="O532" i="1"/>
  <c r="O533" i="1"/>
  <c r="O534" i="1"/>
  <c r="O535" i="1"/>
  <c r="O527" i="1"/>
  <c r="O521" i="1"/>
  <c r="O522" i="1"/>
  <c r="O520" i="1"/>
  <c r="O518" i="1"/>
  <c r="O517" i="1"/>
  <c r="O511" i="1"/>
  <c r="O510" i="1"/>
  <c r="O504" i="1"/>
  <c r="O505" i="1"/>
  <c r="O506" i="1"/>
  <c r="O507" i="1"/>
  <c r="O508" i="1"/>
  <c r="O503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476" i="1"/>
  <c r="O469" i="1"/>
  <c r="L468" i="1"/>
  <c r="M468" i="1"/>
  <c r="N468" i="1"/>
  <c r="O468" i="1"/>
  <c r="K468" i="1"/>
  <c r="O465" i="1"/>
  <c r="O463" i="1"/>
  <c r="O460" i="1"/>
  <c r="O459" i="1"/>
  <c r="O454" i="1"/>
  <c r="O455" i="1"/>
  <c r="O456" i="1"/>
  <c r="O453" i="1"/>
  <c r="O448" i="1"/>
  <c r="O446" i="1"/>
  <c r="O443" i="1"/>
  <c r="O444" i="1"/>
  <c r="O442" i="1"/>
  <c r="O438" i="1"/>
  <c r="O434" i="1"/>
  <c r="O433" i="1"/>
  <c r="O425" i="1"/>
  <c r="O426" i="1"/>
  <c r="O424" i="1"/>
  <c r="O422" i="1"/>
  <c r="O421" i="1"/>
  <c r="O417" i="1"/>
  <c r="O416" i="1"/>
  <c r="O411" i="1"/>
  <c r="O412" i="1"/>
  <c r="O413" i="1"/>
  <c r="O414" i="1"/>
  <c r="O410" i="1"/>
  <c r="O405" i="1"/>
  <c r="O406" i="1"/>
  <c r="O404" i="1"/>
  <c r="O401" i="1"/>
  <c r="O400" i="1"/>
  <c r="O396" i="1"/>
  <c r="O397" i="1"/>
  <c r="O395" i="1"/>
  <c r="O391" i="1"/>
  <c r="O390" i="1"/>
  <c r="O382" i="1"/>
  <c r="O383" i="1"/>
  <c r="O384" i="1"/>
  <c r="O385" i="1"/>
  <c r="O386" i="1"/>
  <c r="O387" i="1"/>
  <c r="O381" i="1"/>
  <c r="O377" i="1"/>
  <c r="O376" i="1"/>
  <c r="O373" i="1"/>
  <c r="O366" i="1"/>
  <c r="O367" i="1"/>
  <c r="O368" i="1"/>
  <c r="O369" i="1"/>
  <c r="O370" i="1"/>
  <c r="O371" i="1"/>
  <c r="O365" i="1"/>
  <c r="O359" i="1"/>
  <c r="O357" i="1"/>
  <c r="O355" i="1"/>
  <c r="O353" i="1"/>
  <c r="O351" i="1"/>
  <c r="O348" i="1"/>
  <c r="O349" i="1"/>
  <c r="O347" i="1"/>
  <c r="O341" i="1"/>
  <c r="O342" i="1"/>
  <c r="O340" i="1"/>
  <c r="O335" i="1"/>
  <c r="O333" i="1"/>
  <c r="O331" i="1"/>
  <c r="O329" i="1"/>
  <c r="O327" i="1"/>
  <c r="O325" i="1"/>
  <c r="O323" i="1"/>
  <c r="O318" i="1"/>
  <c r="O319" i="1"/>
  <c r="O320" i="1"/>
  <c r="O317" i="1"/>
  <c r="O314" i="1"/>
  <c r="O315" i="1"/>
  <c r="O313" i="1"/>
  <c r="O311" i="1"/>
  <c r="O309" i="1"/>
  <c r="O308" i="1"/>
  <c r="O305" i="1"/>
  <c r="O306" i="1"/>
  <c r="O304" i="1"/>
  <c r="O300" i="1"/>
  <c r="O301" i="1"/>
  <c r="O299" i="1"/>
  <c r="M297" i="1"/>
  <c r="O296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77" i="1"/>
  <c r="O268" i="1"/>
  <c r="O269" i="1"/>
  <c r="O270" i="1"/>
  <c r="O271" i="1"/>
  <c r="O267" i="1"/>
  <c r="O263" i="1"/>
  <c r="O264" i="1"/>
  <c r="O262" i="1"/>
  <c r="O253" i="1"/>
  <c r="O254" i="1"/>
  <c r="O255" i="1"/>
  <c r="O256" i="1"/>
  <c r="O257" i="1"/>
  <c r="O258" i="1"/>
  <c r="O259" i="1"/>
  <c r="O260" i="1"/>
  <c r="O252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28" i="1"/>
  <c r="O220" i="1"/>
  <c r="O221" i="1"/>
  <c r="O222" i="1"/>
  <c r="O223" i="1"/>
  <c r="O219" i="1"/>
  <c r="O206" i="1"/>
  <c r="O207" i="1"/>
  <c r="O208" i="1"/>
  <c r="O209" i="1"/>
  <c r="O210" i="1"/>
  <c r="O211" i="1"/>
  <c r="O212" i="1"/>
  <c r="O213" i="1"/>
  <c r="O214" i="1"/>
  <c r="O205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78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56" i="1"/>
  <c r="O147" i="1"/>
  <c r="O148" i="1"/>
  <c r="O149" i="1"/>
  <c r="O150" i="1"/>
  <c r="O151" i="1"/>
  <c r="O152" i="1"/>
  <c r="O153" i="1"/>
  <c r="O146" i="1"/>
  <c r="O143" i="1"/>
  <c r="O142" i="1"/>
  <c r="L144" i="1"/>
  <c r="M144" i="1"/>
  <c r="N144" i="1"/>
  <c r="O144" i="1"/>
  <c r="O132" i="1"/>
  <c r="O133" i="1"/>
  <c r="O134" i="1"/>
  <c r="O135" i="1"/>
  <c r="O136" i="1"/>
  <c r="O137" i="1"/>
  <c r="O138" i="1"/>
  <c r="O131" i="1"/>
  <c r="O126" i="1"/>
  <c r="O127" i="1"/>
  <c r="O128" i="1"/>
  <c r="O129" i="1"/>
  <c r="O125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7" i="1"/>
  <c r="M104" i="1"/>
  <c r="O100" i="1"/>
  <c r="O101" i="1"/>
  <c r="O102" i="1"/>
  <c r="O99" i="1"/>
  <c r="O96" i="1"/>
  <c r="O97" i="1"/>
  <c r="O95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73" i="1"/>
  <c r="O69" i="1"/>
  <c r="O67" i="1"/>
  <c r="O64" i="1"/>
  <c r="O65" i="1"/>
  <c r="O63" i="1"/>
  <c r="O60" i="1"/>
  <c r="O58" i="1"/>
  <c r="O56" i="1"/>
  <c r="O55" i="1"/>
  <c r="J106" i="1"/>
  <c r="J105" i="1"/>
  <c r="J644" i="1"/>
  <c r="J645" i="1"/>
  <c r="J643" i="1"/>
  <c r="J794" i="1"/>
  <c r="J1003" i="1"/>
  <c r="J987" i="1"/>
  <c r="J969" i="1"/>
  <c r="J968" i="1"/>
  <c r="J966" i="1"/>
  <c r="J964" i="1"/>
  <c r="J954" i="1"/>
  <c r="J945" i="1"/>
  <c r="J946" i="1"/>
  <c r="J944" i="1"/>
  <c r="J942" i="1"/>
  <c r="J930" i="1"/>
  <c r="J931" i="1"/>
  <c r="J929" i="1"/>
  <c r="J916" i="1"/>
  <c r="J917" i="1"/>
  <c r="J918" i="1"/>
  <c r="J915" i="1"/>
  <c r="J910" i="1"/>
  <c r="J911" i="1"/>
  <c r="J909" i="1"/>
  <c r="J904" i="1"/>
  <c r="J887" i="1"/>
  <c r="J871" i="1"/>
  <c r="J852" i="1"/>
  <c r="J853" i="1"/>
  <c r="J851" i="1"/>
  <c r="J754" i="1"/>
  <c r="J755" i="1"/>
  <c r="J756" i="1"/>
  <c r="J753" i="1"/>
  <c r="J733" i="1"/>
  <c r="J641" i="1"/>
  <c r="J640" i="1"/>
  <c r="J616" i="1"/>
  <c r="J617" i="1"/>
  <c r="J615" i="1"/>
  <c r="J602" i="1"/>
  <c r="J594" i="1"/>
  <c r="J582" i="1"/>
  <c r="J580" i="1"/>
  <c r="J568" i="1"/>
  <c r="J569" i="1"/>
  <c r="J567" i="1"/>
  <c r="J559" i="1"/>
  <c r="O975" i="1" l="1"/>
  <c r="J539" i="1"/>
  <c r="J525" i="1"/>
  <c r="J526" i="1"/>
  <c r="J524" i="1"/>
  <c r="J473" i="1"/>
  <c r="J474" i="1"/>
  <c r="J475" i="1"/>
  <c r="J472" i="1"/>
  <c r="J467" i="1"/>
  <c r="J462" i="1"/>
  <c r="J458" i="1"/>
  <c r="J452" i="1"/>
  <c r="J451" i="1"/>
  <c r="J441" i="1"/>
  <c r="J440" i="1"/>
  <c r="J436" i="1"/>
  <c r="J432" i="1"/>
  <c r="J428" i="1"/>
  <c r="J420" i="1"/>
  <c r="J419" i="1"/>
  <c r="J409" i="1"/>
  <c r="J408" i="1"/>
  <c r="J403" i="1"/>
  <c r="J399" i="1"/>
  <c r="J394" i="1"/>
  <c r="J393" i="1"/>
  <c r="J389" i="1"/>
  <c r="J380" i="1"/>
  <c r="J379" i="1"/>
  <c r="J375" i="1"/>
  <c r="J362" i="1"/>
  <c r="J363" i="1"/>
  <c r="J364" i="1"/>
  <c r="J361" i="1"/>
  <c r="J345" i="1"/>
  <c r="J346" i="1"/>
  <c r="J344" i="1"/>
  <c r="J338" i="1"/>
  <c r="J339" i="1"/>
  <c r="J337" i="1"/>
  <c r="J322" i="1"/>
  <c r="J298" i="1"/>
  <c r="J274" i="1"/>
  <c r="J275" i="1"/>
  <c r="J276" i="1"/>
  <c r="J273" i="1"/>
  <c r="J266" i="1"/>
  <c r="J251" i="1"/>
  <c r="J250" i="1"/>
  <c r="J226" i="1"/>
  <c r="J227" i="1"/>
  <c r="J225" i="1"/>
  <c r="J218" i="1"/>
  <c r="J216" i="1"/>
  <c r="J203" i="1"/>
  <c r="J204" i="1"/>
  <c r="J202" i="1"/>
  <c r="J145" i="1"/>
  <c r="J155" i="1"/>
  <c r="J177" i="1"/>
  <c r="J176" i="1"/>
  <c r="J200" i="1"/>
  <c r="J141" i="1"/>
  <c r="J140" i="1"/>
  <c r="J124" i="1"/>
  <c r="J72" i="1"/>
  <c r="J71" i="1"/>
  <c r="J62" i="1"/>
  <c r="J54" i="1"/>
  <c r="J53" i="1"/>
  <c r="J50" i="1"/>
  <c r="J49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5" i="1"/>
  <c r="H21" i="1" l="1"/>
  <c r="N1006" i="1"/>
  <c r="N1007" i="1" s="1"/>
  <c r="N1001" i="1"/>
  <c r="N995" i="1"/>
  <c r="N993" i="1"/>
  <c r="N991" i="1"/>
  <c r="N986" i="1"/>
  <c r="N984" i="1"/>
  <c r="N980" i="1"/>
  <c r="N977" i="1"/>
  <c r="N967" i="1"/>
  <c r="N965" i="1"/>
  <c r="N963" i="1"/>
  <c r="N957" i="1"/>
  <c r="N955" i="1"/>
  <c r="N940" i="1"/>
  <c r="N938" i="1"/>
  <c r="N936" i="1"/>
  <c r="N941" i="1" s="1"/>
  <c r="N928" i="1"/>
  <c r="N926" i="1"/>
  <c r="N923" i="1"/>
  <c r="N908" i="1"/>
  <c r="N906" i="1"/>
  <c r="N902" i="1"/>
  <c r="N900" i="1"/>
  <c r="N903" i="1" s="1"/>
  <c r="N891" i="1"/>
  <c r="N886" i="1"/>
  <c r="N884" i="1"/>
  <c r="N882" i="1"/>
  <c r="N880" i="1"/>
  <c r="N878" i="1"/>
  <c r="N876" i="1"/>
  <c r="N874" i="1"/>
  <c r="N892" i="1" s="1"/>
  <c r="N872" i="1"/>
  <c r="N869" i="1"/>
  <c r="N850" i="1"/>
  <c r="N824" i="1"/>
  <c r="N813" i="1"/>
  <c r="N803" i="1"/>
  <c r="N801" i="1"/>
  <c r="N797" i="1"/>
  <c r="N795" i="1"/>
  <c r="N793" i="1"/>
  <c r="N752" i="1"/>
  <c r="N732" i="1"/>
  <c r="N720" i="1"/>
  <c r="N706" i="1"/>
  <c r="N699" i="1"/>
  <c r="N691" i="1"/>
  <c r="N681" i="1"/>
  <c r="N671" i="1"/>
  <c r="N659" i="1"/>
  <c r="N642" i="1"/>
  <c r="N639" i="1"/>
  <c r="N614" i="1"/>
  <c r="N601" i="1"/>
  <c r="N581" i="1"/>
  <c r="N579" i="1"/>
  <c r="N565" i="1"/>
  <c r="N558" i="1"/>
  <c r="N556" i="1"/>
  <c r="N552" i="1"/>
  <c r="N538" i="1"/>
  <c r="N536" i="1"/>
  <c r="N523" i="1"/>
  <c r="N519" i="1"/>
  <c r="N512" i="1"/>
  <c r="N509" i="1"/>
  <c r="N502" i="1"/>
  <c r="N566" i="1" s="1"/>
  <c r="N470" i="1"/>
  <c r="N466" i="1"/>
  <c r="N464" i="1"/>
  <c r="N461" i="1"/>
  <c r="N457" i="1"/>
  <c r="N471" i="1" s="1"/>
  <c r="N449" i="1"/>
  <c r="N447" i="1"/>
  <c r="N445" i="1"/>
  <c r="N439" i="1"/>
  <c r="N437" i="1"/>
  <c r="N435" i="1"/>
  <c r="N431" i="1"/>
  <c r="N427" i="1"/>
  <c r="N423" i="1"/>
  <c r="N418" i="1"/>
  <c r="N415" i="1"/>
  <c r="N407" i="1"/>
  <c r="N402" i="1"/>
  <c r="N398" i="1"/>
  <c r="N392" i="1"/>
  <c r="N388" i="1"/>
  <c r="N378" i="1"/>
  <c r="N374" i="1"/>
  <c r="N372" i="1"/>
  <c r="N360" i="1"/>
  <c r="N358" i="1"/>
  <c r="N356" i="1"/>
  <c r="N354" i="1"/>
  <c r="N352" i="1"/>
  <c r="N350" i="1"/>
  <c r="N343" i="1"/>
  <c r="N336" i="1"/>
  <c r="N334" i="1"/>
  <c r="N332" i="1"/>
  <c r="N330" i="1"/>
  <c r="N328" i="1"/>
  <c r="N326" i="1"/>
  <c r="N324" i="1"/>
  <c r="N321" i="1"/>
  <c r="N316" i="1"/>
  <c r="N312" i="1"/>
  <c r="N310" i="1"/>
  <c r="N307" i="1"/>
  <c r="N302" i="1"/>
  <c r="N297" i="1"/>
  <c r="N294" i="1"/>
  <c r="N272" i="1"/>
  <c r="N265" i="1"/>
  <c r="N261" i="1"/>
  <c r="N249" i="1"/>
  <c r="N224" i="1"/>
  <c r="N217" i="1"/>
  <c r="N215" i="1"/>
  <c r="N201" i="1"/>
  <c r="N199" i="1"/>
  <c r="N175" i="1"/>
  <c r="N154" i="1"/>
  <c r="N139" i="1"/>
  <c r="N130" i="1"/>
  <c r="N123" i="1"/>
  <c r="N103" i="1"/>
  <c r="N98" i="1"/>
  <c r="N93" i="1"/>
  <c r="N70" i="1"/>
  <c r="N68" i="1"/>
  <c r="N66" i="1"/>
  <c r="N61" i="1"/>
  <c r="N59" i="1"/>
  <c r="N57" i="1"/>
  <c r="N51" i="1"/>
  <c r="N52" i="1" s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48" i="1" s="1"/>
  <c r="L1006" i="1"/>
  <c r="L1007" i="1" s="1"/>
  <c r="L1001" i="1"/>
  <c r="L995" i="1"/>
  <c r="L993" i="1"/>
  <c r="L991" i="1"/>
  <c r="L986" i="1"/>
  <c r="L984" i="1"/>
  <c r="L980" i="1"/>
  <c r="L977" i="1"/>
  <c r="L975" i="1"/>
  <c r="L967" i="1"/>
  <c r="L965" i="1"/>
  <c r="L963" i="1"/>
  <c r="L957" i="1"/>
  <c r="L955" i="1"/>
  <c r="L940" i="1"/>
  <c r="L938" i="1"/>
  <c r="L936" i="1"/>
  <c r="L928" i="1"/>
  <c r="L926" i="1"/>
  <c r="L908" i="1"/>
  <c r="L906" i="1"/>
  <c r="L902" i="1"/>
  <c r="L900" i="1"/>
  <c r="L903" i="1" s="1"/>
  <c r="L891" i="1"/>
  <c r="L886" i="1"/>
  <c r="L884" i="1"/>
  <c r="L882" i="1"/>
  <c r="L880" i="1"/>
  <c r="L878" i="1"/>
  <c r="L876" i="1"/>
  <c r="L874" i="1"/>
  <c r="L872" i="1"/>
  <c r="L869" i="1"/>
  <c r="L850" i="1"/>
  <c r="L824" i="1"/>
  <c r="L813" i="1"/>
  <c r="L803" i="1"/>
  <c r="L801" i="1"/>
  <c r="L797" i="1"/>
  <c r="L795" i="1"/>
  <c r="L793" i="1"/>
  <c r="L752" i="1"/>
  <c r="L732" i="1"/>
  <c r="L720" i="1"/>
  <c r="L706" i="1"/>
  <c r="L699" i="1"/>
  <c r="L691" i="1"/>
  <c r="L681" i="1"/>
  <c r="L671" i="1"/>
  <c r="L659" i="1"/>
  <c r="L642" i="1"/>
  <c r="L639" i="1"/>
  <c r="L614" i="1"/>
  <c r="L601" i="1"/>
  <c r="L581" i="1"/>
  <c r="L579" i="1"/>
  <c r="L565" i="1"/>
  <c r="L558" i="1"/>
  <c r="L556" i="1"/>
  <c r="L552" i="1"/>
  <c r="L538" i="1"/>
  <c r="L536" i="1"/>
  <c r="L523" i="1"/>
  <c r="L519" i="1"/>
  <c r="L512" i="1"/>
  <c r="L509" i="1"/>
  <c r="L502" i="1"/>
  <c r="L470" i="1"/>
  <c r="L466" i="1"/>
  <c r="L464" i="1"/>
  <c r="L461" i="1"/>
  <c r="L457" i="1"/>
  <c r="L449" i="1"/>
  <c r="L447" i="1"/>
  <c r="L445" i="1"/>
  <c r="L439" i="1"/>
  <c r="L437" i="1"/>
  <c r="L435" i="1"/>
  <c r="L431" i="1"/>
  <c r="L427" i="1"/>
  <c r="L423" i="1"/>
  <c r="L418" i="1"/>
  <c r="L415" i="1"/>
  <c r="L407" i="1"/>
  <c r="L402" i="1"/>
  <c r="L398" i="1"/>
  <c r="L392" i="1"/>
  <c r="L388" i="1"/>
  <c r="L378" i="1"/>
  <c r="L374" i="1"/>
  <c r="L372" i="1"/>
  <c r="L360" i="1"/>
  <c r="L358" i="1"/>
  <c r="L356" i="1"/>
  <c r="L354" i="1"/>
  <c r="L352" i="1"/>
  <c r="L350" i="1"/>
  <c r="L343" i="1"/>
  <c r="L336" i="1"/>
  <c r="L334" i="1"/>
  <c r="L332" i="1"/>
  <c r="L330" i="1"/>
  <c r="L328" i="1"/>
  <c r="L326" i="1"/>
  <c r="L324" i="1"/>
  <c r="L321" i="1"/>
  <c r="L316" i="1"/>
  <c r="L312" i="1"/>
  <c r="L310" i="1"/>
  <c r="L307" i="1"/>
  <c r="L302" i="1"/>
  <c r="L297" i="1"/>
  <c r="L294" i="1"/>
  <c r="L272" i="1"/>
  <c r="L265" i="1"/>
  <c r="L261" i="1"/>
  <c r="L249" i="1"/>
  <c r="L224" i="1"/>
  <c r="L217" i="1"/>
  <c r="L215" i="1"/>
  <c r="L201" i="1"/>
  <c r="L199" i="1"/>
  <c r="L175" i="1"/>
  <c r="L154" i="1"/>
  <c r="L139" i="1"/>
  <c r="L130" i="1"/>
  <c r="L123" i="1"/>
  <c r="L103" i="1"/>
  <c r="L98" i="1"/>
  <c r="L93" i="1"/>
  <c r="L70" i="1"/>
  <c r="L68" i="1"/>
  <c r="L66" i="1"/>
  <c r="L61" i="1"/>
  <c r="L59" i="1"/>
  <c r="L57" i="1"/>
  <c r="L51" i="1"/>
  <c r="L52" i="1" s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G1006" i="1"/>
  <c r="G1007" i="1" s="1"/>
  <c r="G1001" i="1"/>
  <c r="G995" i="1"/>
  <c r="G993" i="1"/>
  <c r="G991" i="1"/>
  <c r="G986" i="1"/>
  <c r="G984" i="1"/>
  <c r="G980" i="1"/>
  <c r="G977" i="1"/>
  <c r="G975" i="1"/>
  <c r="G967" i="1"/>
  <c r="G965" i="1"/>
  <c r="G963" i="1"/>
  <c r="G957" i="1"/>
  <c r="G955" i="1"/>
  <c r="G940" i="1"/>
  <c r="G938" i="1"/>
  <c r="G936" i="1"/>
  <c r="G928" i="1"/>
  <c r="G926" i="1"/>
  <c r="G922" i="1"/>
  <c r="G914" i="1"/>
  <c r="G908" i="1"/>
  <c r="G906" i="1"/>
  <c r="G902" i="1"/>
  <c r="G900" i="1"/>
  <c r="G891" i="1"/>
  <c r="G886" i="1"/>
  <c r="G884" i="1"/>
  <c r="G882" i="1"/>
  <c r="G880" i="1"/>
  <c r="G878" i="1"/>
  <c r="G876" i="1"/>
  <c r="G874" i="1"/>
  <c r="G872" i="1"/>
  <c r="G869" i="1"/>
  <c r="G850" i="1"/>
  <c r="G840" i="1"/>
  <c r="G824" i="1"/>
  <c r="G813" i="1"/>
  <c r="G803" i="1"/>
  <c r="G801" i="1"/>
  <c r="G797" i="1"/>
  <c r="G795" i="1"/>
  <c r="G793" i="1"/>
  <c r="G752" i="1"/>
  <c r="G732" i="1"/>
  <c r="G720" i="1"/>
  <c r="G706" i="1"/>
  <c r="G699" i="1"/>
  <c r="G691" i="1"/>
  <c r="G681" i="1"/>
  <c r="G671" i="1"/>
  <c r="G659" i="1"/>
  <c r="G642" i="1"/>
  <c r="G639" i="1"/>
  <c r="G614" i="1"/>
  <c r="G601" i="1"/>
  <c r="G593" i="1"/>
  <c r="G581" i="1"/>
  <c r="G579" i="1"/>
  <c r="G565" i="1"/>
  <c r="G558" i="1"/>
  <c r="G556" i="1"/>
  <c r="G552" i="1"/>
  <c r="G538" i="1"/>
  <c r="G536" i="1"/>
  <c r="G523" i="1"/>
  <c r="G519" i="1"/>
  <c r="G516" i="1"/>
  <c r="G512" i="1"/>
  <c r="G509" i="1"/>
  <c r="G502" i="1"/>
  <c r="G470" i="1"/>
  <c r="G468" i="1"/>
  <c r="G466" i="1"/>
  <c r="G464" i="1"/>
  <c r="G461" i="1"/>
  <c r="G457" i="1"/>
  <c r="G449" i="1"/>
  <c r="G447" i="1"/>
  <c r="G445" i="1"/>
  <c r="G439" i="1"/>
  <c r="G437" i="1"/>
  <c r="G435" i="1"/>
  <c r="G431" i="1"/>
  <c r="G427" i="1"/>
  <c r="G423" i="1"/>
  <c r="G418" i="1"/>
  <c r="G415" i="1"/>
  <c r="G407" i="1"/>
  <c r="G402" i="1"/>
  <c r="G398" i="1"/>
  <c r="G392" i="1"/>
  <c r="G388" i="1"/>
  <c r="G378" i="1"/>
  <c r="G374" i="1"/>
  <c r="G372" i="1"/>
  <c r="G360" i="1"/>
  <c r="G358" i="1"/>
  <c r="G356" i="1"/>
  <c r="G354" i="1"/>
  <c r="G352" i="1"/>
  <c r="G350" i="1"/>
  <c r="G343" i="1"/>
  <c r="G336" i="1"/>
  <c r="G334" i="1"/>
  <c r="G332" i="1"/>
  <c r="G330" i="1"/>
  <c r="G328" i="1"/>
  <c r="G326" i="1"/>
  <c r="G324" i="1"/>
  <c r="G321" i="1"/>
  <c r="G316" i="1"/>
  <c r="G312" i="1"/>
  <c r="G310" i="1"/>
  <c r="G307" i="1"/>
  <c r="G302" i="1"/>
  <c r="G297" i="1"/>
  <c r="G294" i="1"/>
  <c r="G272" i="1"/>
  <c r="G265" i="1"/>
  <c r="G261" i="1"/>
  <c r="G249" i="1"/>
  <c r="G224" i="1"/>
  <c r="G217" i="1"/>
  <c r="G215" i="1"/>
  <c r="G201" i="1"/>
  <c r="G199" i="1"/>
  <c r="G175" i="1"/>
  <c r="G154" i="1"/>
  <c r="G144" i="1"/>
  <c r="G139" i="1"/>
  <c r="G130" i="1"/>
  <c r="G123" i="1"/>
  <c r="G103" i="1"/>
  <c r="G98" i="1"/>
  <c r="G93" i="1"/>
  <c r="G70" i="1"/>
  <c r="G68" i="1"/>
  <c r="G66" i="1"/>
  <c r="G61" i="1"/>
  <c r="G59" i="1"/>
  <c r="G57" i="1"/>
  <c r="G51" i="1"/>
  <c r="G52" i="1" s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I1006" i="1"/>
  <c r="I1007" i="1" s="1"/>
  <c r="I1001" i="1"/>
  <c r="I995" i="1"/>
  <c r="I993" i="1"/>
  <c r="I991" i="1"/>
  <c r="I986" i="1"/>
  <c r="I984" i="1"/>
  <c r="I980" i="1"/>
  <c r="I977" i="1"/>
  <c r="I975" i="1"/>
  <c r="I967" i="1"/>
  <c r="I965" i="1"/>
  <c r="I963" i="1"/>
  <c r="I957" i="1"/>
  <c r="I955" i="1"/>
  <c r="I940" i="1"/>
  <c r="I938" i="1"/>
  <c r="I936" i="1"/>
  <c r="I928" i="1"/>
  <c r="I926" i="1"/>
  <c r="I922" i="1"/>
  <c r="I914" i="1"/>
  <c r="I908" i="1"/>
  <c r="I906" i="1"/>
  <c r="I902" i="1"/>
  <c r="I900" i="1"/>
  <c r="I891" i="1"/>
  <c r="I886" i="1"/>
  <c r="I884" i="1"/>
  <c r="I882" i="1"/>
  <c r="I880" i="1"/>
  <c r="I878" i="1"/>
  <c r="I876" i="1"/>
  <c r="I874" i="1"/>
  <c r="I872" i="1"/>
  <c r="I869" i="1"/>
  <c r="I850" i="1"/>
  <c r="I840" i="1"/>
  <c r="I824" i="1"/>
  <c r="I813" i="1"/>
  <c r="I803" i="1"/>
  <c r="I801" i="1"/>
  <c r="I797" i="1"/>
  <c r="I795" i="1"/>
  <c r="I793" i="1"/>
  <c r="I752" i="1"/>
  <c r="I732" i="1"/>
  <c r="I720" i="1"/>
  <c r="I706" i="1"/>
  <c r="I699" i="1"/>
  <c r="I691" i="1"/>
  <c r="I681" i="1"/>
  <c r="I671" i="1"/>
  <c r="I659" i="1"/>
  <c r="I642" i="1"/>
  <c r="I639" i="1"/>
  <c r="I614" i="1"/>
  <c r="I601" i="1"/>
  <c r="I593" i="1"/>
  <c r="I581" i="1"/>
  <c r="I579" i="1"/>
  <c r="I565" i="1"/>
  <c r="I558" i="1"/>
  <c r="I556" i="1"/>
  <c r="I552" i="1"/>
  <c r="I538" i="1"/>
  <c r="I536" i="1"/>
  <c r="I523" i="1"/>
  <c r="I519" i="1"/>
  <c r="I516" i="1"/>
  <c r="I512" i="1"/>
  <c r="I509" i="1"/>
  <c r="I502" i="1"/>
  <c r="I470" i="1"/>
  <c r="I468" i="1"/>
  <c r="I466" i="1"/>
  <c r="I464" i="1"/>
  <c r="I461" i="1"/>
  <c r="I457" i="1"/>
  <c r="I449" i="1"/>
  <c r="I447" i="1"/>
  <c r="I445" i="1"/>
  <c r="I439" i="1"/>
  <c r="I437" i="1"/>
  <c r="I435" i="1"/>
  <c r="I431" i="1"/>
  <c r="I427" i="1"/>
  <c r="I423" i="1"/>
  <c r="I418" i="1"/>
  <c r="I415" i="1"/>
  <c r="I407" i="1"/>
  <c r="I402" i="1"/>
  <c r="I398" i="1"/>
  <c r="I392" i="1"/>
  <c r="I388" i="1"/>
  <c r="I378" i="1"/>
  <c r="I374" i="1"/>
  <c r="I372" i="1"/>
  <c r="I360" i="1"/>
  <c r="I358" i="1"/>
  <c r="I356" i="1"/>
  <c r="I354" i="1"/>
  <c r="I352" i="1"/>
  <c r="I350" i="1"/>
  <c r="I343" i="1"/>
  <c r="I336" i="1"/>
  <c r="I334" i="1"/>
  <c r="I332" i="1"/>
  <c r="I330" i="1"/>
  <c r="I328" i="1"/>
  <c r="I326" i="1"/>
  <c r="I324" i="1"/>
  <c r="I321" i="1"/>
  <c r="I316" i="1"/>
  <c r="I312" i="1"/>
  <c r="I310" i="1"/>
  <c r="I307" i="1"/>
  <c r="I302" i="1"/>
  <c r="I297" i="1"/>
  <c r="I294" i="1"/>
  <c r="I272" i="1"/>
  <c r="I265" i="1"/>
  <c r="I261" i="1"/>
  <c r="I249" i="1"/>
  <c r="I224" i="1"/>
  <c r="I217" i="1"/>
  <c r="I215" i="1"/>
  <c r="I201" i="1"/>
  <c r="I199" i="1"/>
  <c r="I175" i="1"/>
  <c r="I154" i="1"/>
  <c r="I144" i="1"/>
  <c r="I139" i="1"/>
  <c r="I130" i="1"/>
  <c r="I123" i="1"/>
  <c r="I103" i="1"/>
  <c r="I98" i="1"/>
  <c r="I93" i="1"/>
  <c r="I70" i="1"/>
  <c r="I68" i="1"/>
  <c r="I66" i="1"/>
  <c r="I61" i="1"/>
  <c r="I59" i="1"/>
  <c r="I57" i="1"/>
  <c r="I51" i="1"/>
  <c r="I52" i="1" s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K1006" i="1"/>
  <c r="K1007" i="1" s="1"/>
  <c r="K1001" i="1"/>
  <c r="K995" i="1"/>
  <c r="K993" i="1"/>
  <c r="K991" i="1"/>
  <c r="K986" i="1"/>
  <c r="K984" i="1"/>
  <c r="K980" i="1"/>
  <c r="K977" i="1"/>
  <c r="K975" i="1"/>
  <c r="K967" i="1"/>
  <c r="K965" i="1"/>
  <c r="K963" i="1"/>
  <c r="K957" i="1"/>
  <c r="K955" i="1"/>
  <c r="K940" i="1"/>
  <c r="K938" i="1"/>
  <c r="K936" i="1"/>
  <c r="K928" i="1"/>
  <c r="K926" i="1"/>
  <c r="K908" i="1"/>
  <c r="K906" i="1"/>
  <c r="K902" i="1"/>
  <c r="K900" i="1"/>
  <c r="K891" i="1"/>
  <c r="K886" i="1"/>
  <c r="K884" i="1"/>
  <c r="K882" i="1"/>
  <c r="K880" i="1"/>
  <c r="K878" i="1"/>
  <c r="K876" i="1"/>
  <c r="K874" i="1"/>
  <c r="K872" i="1"/>
  <c r="K869" i="1"/>
  <c r="K850" i="1"/>
  <c r="K840" i="1"/>
  <c r="K824" i="1"/>
  <c r="K813" i="1"/>
  <c r="K803" i="1"/>
  <c r="K801" i="1"/>
  <c r="K797" i="1"/>
  <c r="K795" i="1"/>
  <c r="K793" i="1"/>
  <c r="K752" i="1"/>
  <c r="K732" i="1"/>
  <c r="K720" i="1"/>
  <c r="K706" i="1"/>
  <c r="K699" i="1"/>
  <c r="K691" i="1"/>
  <c r="K681" i="1"/>
  <c r="K671" i="1"/>
  <c r="K659" i="1"/>
  <c r="K642" i="1"/>
  <c r="K639" i="1"/>
  <c r="K614" i="1"/>
  <c r="K601" i="1"/>
  <c r="K593" i="1"/>
  <c r="K581" i="1"/>
  <c r="K579" i="1"/>
  <c r="K565" i="1"/>
  <c r="K558" i="1"/>
  <c r="K556" i="1"/>
  <c r="K552" i="1"/>
  <c r="K538" i="1"/>
  <c r="K536" i="1"/>
  <c r="K523" i="1"/>
  <c r="K519" i="1"/>
  <c r="K516" i="1"/>
  <c r="K512" i="1"/>
  <c r="K509" i="1"/>
  <c r="K502" i="1"/>
  <c r="K470" i="1"/>
  <c r="K466" i="1"/>
  <c r="K464" i="1"/>
  <c r="K461" i="1"/>
  <c r="K457" i="1"/>
  <c r="K449" i="1"/>
  <c r="K447" i="1"/>
  <c r="K445" i="1"/>
  <c r="K439" i="1"/>
  <c r="K437" i="1"/>
  <c r="K435" i="1"/>
  <c r="K431" i="1"/>
  <c r="K427" i="1"/>
  <c r="K423" i="1"/>
  <c r="K418" i="1"/>
  <c r="K415" i="1"/>
  <c r="K407" i="1"/>
  <c r="K402" i="1"/>
  <c r="K398" i="1"/>
  <c r="K392" i="1"/>
  <c r="K388" i="1"/>
  <c r="K378" i="1"/>
  <c r="K374" i="1"/>
  <c r="K372" i="1"/>
  <c r="K360" i="1"/>
  <c r="K358" i="1"/>
  <c r="K356" i="1"/>
  <c r="K354" i="1"/>
  <c r="K352" i="1"/>
  <c r="K350" i="1"/>
  <c r="K343" i="1"/>
  <c r="K336" i="1"/>
  <c r="K334" i="1"/>
  <c r="K332" i="1"/>
  <c r="K330" i="1"/>
  <c r="K328" i="1"/>
  <c r="K326" i="1"/>
  <c r="K324" i="1"/>
  <c r="K321" i="1"/>
  <c r="K316" i="1"/>
  <c r="K312" i="1"/>
  <c r="K310" i="1"/>
  <c r="K307" i="1"/>
  <c r="K302" i="1"/>
  <c r="K297" i="1"/>
  <c r="K294" i="1"/>
  <c r="K272" i="1"/>
  <c r="K265" i="1"/>
  <c r="K261" i="1"/>
  <c r="K249" i="1"/>
  <c r="K224" i="1"/>
  <c r="K217" i="1"/>
  <c r="K215" i="1"/>
  <c r="K201" i="1"/>
  <c r="K199" i="1"/>
  <c r="K175" i="1"/>
  <c r="K154" i="1"/>
  <c r="K144" i="1"/>
  <c r="K139" i="1"/>
  <c r="K130" i="1"/>
  <c r="K123" i="1"/>
  <c r="K103" i="1"/>
  <c r="K98" i="1"/>
  <c r="K93" i="1"/>
  <c r="K70" i="1"/>
  <c r="K68" i="1"/>
  <c r="K66" i="1"/>
  <c r="K61" i="1"/>
  <c r="K59" i="1"/>
  <c r="K57" i="1"/>
  <c r="K51" i="1"/>
  <c r="K52" i="1" s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F1006" i="1"/>
  <c r="F1007" i="1" s="1"/>
  <c r="F1001" i="1"/>
  <c r="F995" i="1"/>
  <c r="F993" i="1"/>
  <c r="F991" i="1"/>
  <c r="F986" i="1"/>
  <c r="F984" i="1"/>
  <c r="F980" i="1"/>
  <c r="F977" i="1"/>
  <c r="F975" i="1"/>
  <c r="F967" i="1"/>
  <c r="F965" i="1"/>
  <c r="F963" i="1"/>
  <c r="F957" i="1"/>
  <c r="F955" i="1"/>
  <c r="F940" i="1"/>
  <c r="F938" i="1"/>
  <c r="F936" i="1"/>
  <c r="F928" i="1"/>
  <c r="F926" i="1"/>
  <c r="F922" i="1"/>
  <c r="F914" i="1"/>
  <c r="F908" i="1"/>
  <c r="F906" i="1"/>
  <c r="F902" i="1"/>
  <c r="F900" i="1"/>
  <c r="F891" i="1"/>
  <c r="F886" i="1"/>
  <c r="F884" i="1"/>
  <c r="F882" i="1"/>
  <c r="F880" i="1"/>
  <c r="F878" i="1"/>
  <c r="F876" i="1"/>
  <c r="F874" i="1"/>
  <c r="F872" i="1"/>
  <c r="F869" i="1"/>
  <c r="F850" i="1"/>
  <c r="F840" i="1"/>
  <c r="F824" i="1"/>
  <c r="F813" i="1"/>
  <c r="F803" i="1"/>
  <c r="F801" i="1"/>
  <c r="F797" i="1"/>
  <c r="F795" i="1"/>
  <c r="F793" i="1"/>
  <c r="F752" i="1"/>
  <c r="F732" i="1"/>
  <c r="F720" i="1"/>
  <c r="F706" i="1"/>
  <c r="F699" i="1"/>
  <c r="F691" i="1"/>
  <c r="F681" i="1"/>
  <c r="F671" i="1"/>
  <c r="F659" i="1"/>
  <c r="F642" i="1"/>
  <c r="F639" i="1"/>
  <c r="F614" i="1"/>
  <c r="F601" i="1"/>
  <c r="F593" i="1"/>
  <c r="F581" i="1"/>
  <c r="F579" i="1"/>
  <c r="F565" i="1"/>
  <c r="F558" i="1"/>
  <c r="F556" i="1"/>
  <c r="F552" i="1"/>
  <c r="F538" i="1"/>
  <c r="F536" i="1"/>
  <c r="F523" i="1"/>
  <c r="F519" i="1"/>
  <c r="F516" i="1"/>
  <c r="F512" i="1"/>
  <c r="F509" i="1"/>
  <c r="F502" i="1"/>
  <c r="F470" i="1"/>
  <c r="F468" i="1"/>
  <c r="F466" i="1"/>
  <c r="F464" i="1"/>
  <c r="F461" i="1"/>
  <c r="F457" i="1"/>
  <c r="F449" i="1"/>
  <c r="F447" i="1"/>
  <c r="F445" i="1"/>
  <c r="F439" i="1"/>
  <c r="F437" i="1"/>
  <c r="F435" i="1"/>
  <c r="F431" i="1"/>
  <c r="F427" i="1"/>
  <c r="F423" i="1"/>
  <c r="F418" i="1"/>
  <c r="F415" i="1"/>
  <c r="F407" i="1"/>
  <c r="F402" i="1"/>
  <c r="F398" i="1"/>
  <c r="F392" i="1"/>
  <c r="F388" i="1"/>
  <c r="F378" i="1"/>
  <c r="F374" i="1"/>
  <c r="F372" i="1"/>
  <c r="F360" i="1"/>
  <c r="F358" i="1"/>
  <c r="F356" i="1"/>
  <c r="F354" i="1"/>
  <c r="F352" i="1"/>
  <c r="F350" i="1"/>
  <c r="F343" i="1"/>
  <c r="F336" i="1"/>
  <c r="F334" i="1"/>
  <c r="F332" i="1"/>
  <c r="F330" i="1"/>
  <c r="F328" i="1"/>
  <c r="F326" i="1"/>
  <c r="F324" i="1"/>
  <c r="F321" i="1"/>
  <c r="F316" i="1"/>
  <c r="F312" i="1"/>
  <c r="F310" i="1"/>
  <c r="F307" i="1"/>
  <c r="F302" i="1"/>
  <c r="F297" i="1"/>
  <c r="F294" i="1"/>
  <c r="F272" i="1"/>
  <c r="F265" i="1"/>
  <c r="F261" i="1"/>
  <c r="F249" i="1"/>
  <c r="F224" i="1"/>
  <c r="F217" i="1"/>
  <c r="F215" i="1"/>
  <c r="F201" i="1"/>
  <c r="F199" i="1"/>
  <c r="F175" i="1"/>
  <c r="F154" i="1"/>
  <c r="F144" i="1"/>
  <c r="F139" i="1"/>
  <c r="F130" i="1"/>
  <c r="F123" i="1"/>
  <c r="F103" i="1"/>
  <c r="F98" i="1"/>
  <c r="F93" i="1"/>
  <c r="F70" i="1"/>
  <c r="F68" i="1"/>
  <c r="F66" i="1"/>
  <c r="F61" i="1"/>
  <c r="F59" i="1"/>
  <c r="F57" i="1"/>
  <c r="F51" i="1"/>
  <c r="F52" i="1" s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O908" i="1"/>
  <c r="M908" i="1"/>
  <c r="J908" i="1"/>
  <c r="H908" i="1"/>
  <c r="O215" i="1"/>
  <c r="O439" i="1"/>
  <c r="M439" i="1"/>
  <c r="J439" i="1"/>
  <c r="H439" i="1"/>
  <c r="H154" i="1"/>
  <c r="J154" i="1"/>
  <c r="N1002" i="1" l="1"/>
  <c r="N660" i="1"/>
  <c r="N450" i="1"/>
  <c r="N295" i="1"/>
  <c r="N104" i="1"/>
  <c r="N94" i="1"/>
  <c r="N870" i="1"/>
  <c r="L566" i="1"/>
  <c r="L1002" i="1"/>
  <c r="L923" i="1"/>
  <c r="L94" i="1"/>
  <c r="L941" i="1"/>
  <c r="I903" i="1"/>
  <c r="L104" i="1"/>
  <c r="I295" i="1"/>
  <c r="I450" i="1"/>
  <c r="L295" i="1"/>
  <c r="L450" i="1"/>
  <c r="L471" i="1"/>
  <c r="L870" i="1"/>
  <c r="L892" i="1"/>
  <c r="K903" i="1"/>
  <c r="L48" i="1"/>
  <c r="L660" i="1"/>
  <c r="G295" i="1"/>
  <c r="G450" i="1"/>
  <c r="G471" i="1"/>
  <c r="G923" i="1"/>
  <c r="I941" i="1"/>
  <c r="G660" i="1"/>
  <c r="G870" i="1"/>
  <c r="G941" i="1"/>
  <c r="F903" i="1"/>
  <c r="K104" i="1"/>
  <c r="G104" i="1"/>
  <c r="G566" i="1"/>
  <c r="G892" i="1"/>
  <c r="G903" i="1"/>
  <c r="I94" i="1"/>
  <c r="G48" i="1"/>
  <c r="G94" i="1"/>
  <c r="G1002" i="1"/>
  <c r="I471" i="1"/>
  <c r="I923" i="1"/>
  <c r="I1002" i="1"/>
  <c r="I660" i="1"/>
  <c r="I870" i="1"/>
  <c r="I892" i="1"/>
  <c r="K1002" i="1"/>
  <c r="I48" i="1"/>
  <c r="I104" i="1"/>
  <c r="I566" i="1"/>
  <c r="K48" i="1"/>
  <c r="K660" i="1"/>
  <c r="K870" i="1"/>
  <c r="K923" i="1"/>
  <c r="K892" i="1"/>
  <c r="K941" i="1"/>
  <c r="K566" i="1"/>
  <c r="F892" i="1"/>
  <c r="F104" i="1"/>
  <c r="F566" i="1"/>
  <c r="K94" i="1"/>
  <c r="K295" i="1"/>
  <c r="K450" i="1"/>
  <c r="K471" i="1"/>
  <c r="F450" i="1"/>
  <c r="F1002" i="1"/>
  <c r="F923" i="1"/>
  <c r="F941" i="1"/>
  <c r="F660" i="1"/>
  <c r="F870" i="1"/>
  <c r="F471" i="1"/>
  <c r="F48" i="1"/>
  <c r="F94" i="1"/>
  <c r="F295" i="1"/>
  <c r="H437" i="1"/>
  <c r="J437" i="1"/>
  <c r="M437" i="1"/>
  <c r="O437" i="1"/>
  <c r="N1008" i="1" l="1"/>
  <c r="N1016" i="1" s="1"/>
  <c r="L1008" i="1"/>
  <c r="L1016" i="1" s="1"/>
  <c r="G1008" i="1"/>
  <c r="G1016" i="1" s="1"/>
  <c r="I1008" i="1"/>
  <c r="I1016" i="1" s="1"/>
  <c r="K1008" i="1"/>
  <c r="K1016" i="1" s="1"/>
  <c r="F1008" i="1"/>
  <c r="F1016" i="1" s="1"/>
  <c r="H435" i="1"/>
  <c r="J435" i="1"/>
  <c r="M435" i="1"/>
  <c r="O435" i="1"/>
  <c r="H431" i="1"/>
  <c r="J431" i="1"/>
  <c r="M431" i="1"/>
  <c r="O431" i="1"/>
  <c r="O565" i="1" l="1"/>
  <c r="M565" i="1"/>
  <c r="J565" i="1"/>
  <c r="H565" i="1"/>
  <c r="O579" i="1"/>
  <c r="O224" i="1"/>
  <c r="M224" i="1"/>
  <c r="J224" i="1"/>
  <c r="H224" i="1"/>
  <c r="O199" i="1"/>
  <c r="M199" i="1"/>
  <c r="J199" i="1"/>
  <c r="H199" i="1"/>
  <c r="H880" i="1"/>
  <c r="J880" i="1"/>
  <c r="M880" i="1"/>
  <c r="O880" i="1"/>
  <c r="O427" i="1"/>
  <c r="M427" i="1"/>
  <c r="J427" i="1"/>
  <c r="H427" i="1"/>
  <c r="J307" i="1"/>
  <c r="H307" i="1"/>
  <c r="O307" i="1"/>
  <c r="M307" i="1"/>
  <c r="O154" i="1"/>
  <c r="M154" i="1"/>
  <c r="O130" i="1"/>
  <c r="M130" i="1"/>
  <c r="J130" i="1"/>
  <c r="H130" i="1"/>
  <c r="M579" i="1" l="1"/>
  <c r="J579" i="1"/>
  <c r="H579" i="1"/>
  <c r="J23" i="1" l="1"/>
  <c r="J975" i="1"/>
  <c r="H975" i="1"/>
  <c r="H321" i="1"/>
  <c r="J321" i="1"/>
  <c r="O321" i="1"/>
  <c r="M321" i="1"/>
  <c r="J593" i="1"/>
  <c r="H593" i="1"/>
  <c r="O552" i="1"/>
  <c r="M552" i="1"/>
  <c r="J552" i="1"/>
  <c r="H552" i="1"/>
  <c r="O249" i="1"/>
  <c r="M249" i="1"/>
  <c r="J249" i="1"/>
  <c r="H249" i="1"/>
  <c r="O869" i="1"/>
  <c r="M869" i="1"/>
  <c r="J869" i="1"/>
  <c r="H869" i="1"/>
  <c r="O98" i="1" l="1"/>
  <c r="M98" i="1"/>
  <c r="J98" i="1"/>
  <c r="H98" i="1"/>
  <c r="H324" i="1"/>
  <c r="J324" i="1"/>
  <c r="M415" i="1"/>
  <c r="O415" i="1"/>
  <c r="H415" i="1"/>
  <c r="J415" i="1"/>
  <c r="M1006" i="1" l="1"/>
  <c r="O1006" i="1"/>
  <c r="H1006" i="1"/>
  <c r="J1006" i="1"/>
  <c r="M601" i="1"/>
  <c r="O601" i="1"/>
  <c r="H601" i="1"/>
  <c r="J601" i="1"/>
  <c r="H398" i="1" l="1"/>
  <c r="J398" i="1"/>
  <c r="M398" i="1"/>
  <c r="O398" i="1"/>
  <c r="H967" i="1"/>
  <c r="J967" i="1"/>
  <c r="M967" i="1"/>
  <c r="O967" i="1"/>
  <c r="M965" i="1"/>
  <c r="O965" i="1"/>
  <c r="H965" i="1"/>
  <c r="J965" i="1"/>
  <c r="H922" i="1" l="1"/>
  <c r="J922" i="1"/>
  <c r="H914" i="1"/>
  <c r="J914" i="1"/>
  <c r="H906" i="1"/>
  <c r="J906" i="1"/>
  <c r="J923" i="1" l="1"/>
  <c r="H923" i="1"/>
  <c r="O330" i="1"/>
  <c r="M330" i="1"/>
  <c r="J330" i="1"/>
  <c r="H330" i="1"/>
  <c r="O328" i="1"/>
  <c r="M328" i="1"/>
  <c r="J328" i="1"/>
  <c r="H328" i="1"/>
  <c r="O326" i="1"/>
  <c r="M326" i="1"/>
  <c r="J326" i="1"/>
  <c r="H326" i="1"/>
  <c r="O324" i="1"/>
  <c r="M324" i="1"/>
  <c r="O302" i="1" l="1"/>
  <c r="M302" i="1"/>
  <c r="J302" i="1"/>
  <c r="H302" i="1"/>
  <c r="O392" i="1"/>
  <c r="M392" i="1"/>
  <c r="J392" i="1"/>
  <c r="H392" i="1"/>
  <c r="O614" i="1" l="1"/>
  <c r="M614" i="1"/>
  <c r="J614" i="1"/>
  <c r="H614" i="1"/>
  <c r="O793" i="1" l="1"/>
  <c r="M793" i="1"/>
  <c r="O536" i="1"/>
  <c r="M536" i="1"/>
  <c r="J536" i="1"/>
  <c r="H536" i="1"/>
  <c r="M123" i="1"/>
  <c r="O123" i="1"/>
  <c r="J123" i="1"/>
  <c r="H123" i="1"/>
  <c r="J793" i="1"/>
  <c r="H793" i="1"/>
  <c r="O372" i="1" l="1"/>
  <c r="M372" i="1"/>
  <c r="O272" i="1"/>
  <c r="M272" i="1"/>
  <c r="J272" i="1"/>
  <c r="H272" i="1"/>
  <c r="O175" i="1"/>
  <c r="M175" i="1"/>
  <c r="J175" i="1"/>
  <c r="H175" i="1"/>
  <c r="M215" i="1" l="1"/>
  <c r="J215" i="1"/>
  <c r="H215" i="1"/>
  <c r="J372" i="1"/>
  <c r="H372" i="1"/>
  <c r="O423" i="1" l="1"/>
  <c r="M423" i="1"/>
  <c r="J423" i="1"/>
  <c r="H423" i="1"/>
  <c r="M512" i="1"/>
  <c r="O512" i="1"/>
  <c r="H512" i="1"/>
  <c r="J512" i="1"/>
  <c r="M418" i="1"/>
  <c r="O418" i="1"/>
  <c r="H418" i="1"/>
  <c r="J418" i="1"/>
  <c r="M720" i="1" l="1"/>
  <c r="O720" i="1"/>
  <c r="H720" i="1"/>
  <c r="J720" i="1"/>
  <c r="O1007" i="1" l="1"/>
  <c r="M1001" i="1"/>
  <c r="O1001" i="1"/>
  <c r="M995" i="1"/>
  <c r="O995" i="1"/>
  <c r="M993" i="1"/>
  <c r="O993" i="1"/>
  <c r="M991" i="1"/>
  <c r="O991" i="1"/>
  <c r="M986" i="1"/>
  <c r="O986" i="1"/>
  <c r="M984" i="1"/>
  <c r="O984" i="1"/>
  <c r="M980" i="1"/>
  <c r="O980" i="1"/>
  <c r="M977" i="1"/>
  <c r="O977" i="1"/>
  <c r="M963" i="1"/>
  <c r="O963" i="1"/>
  <c r="M957" i="1"/>
  <c r="O957" i="1"/>
  <c r="M955" i="1"/>
  <c r="O955" i="1"/>
  <c r="M940" i="1"/>
  <c r="O940" i="1"/>
  <c r="M938" i="1"/>
  <c r="O938" i="1"/>
  <c r="M936" i="1"/>
  <c r="O936" i="1"/>
  <c r="M928" i="1"/>
  <c r="O928" i="1"/>
  <c r="M926" i="1"/>
  <c r="O926" i="1"/>
  <c r="M906" i="1"/>
  <c r="M923" i="1" s="1"/>
  <c r="O906" i="1"/>
  <c r="M902" i="1"/>
  <c r="O902" i="1"/>
  <c r="M900" i="1"/>
  <c r="O900" i="1"/>
  <c r="M891" i="1"/>
  <c r="O891" i="1"/>
  <c r="M886" i="1"/>
  <c r="O886" i="1"/>
  <c r="M884" i="1"/>
  <c r="O884" i="1"/>
  <c r="M882" i="1"/>
  <c r="O882" i="1"/>
  <c r="M878" i="1"/>
  <c r="O878" i="1"/>
  <c r="M876" i="1"/>
  <c r="O876" i="1"/>
  <c r="M874" i="1"/>
  <c r="O874" i="1"/>
  <c r="M872" i="1"/>
  <c r="O872" i="1"/>
  <c r="M850" i="1"/>
  <c r="O850" i="1"/>
  <c r="M824" i="1"/>
  <c r="O824" i="1"/>
  <c r="M813" i="1"/>
  <c r="O813" i="1"/>
  <c r="M803" i="1"/>
  <c r="O803" i="1"/>
  <c r="M801" i="1"/>
  <c r="O801" i="1"/>
  <c r="M797" i="1"/>
  <c r="O797" i="1"/>
  <c r="M795" i="1"/>
  <c r="O795" i="1"/>
  <c r="M752" i="1"/>
  <c r="O752" i="1"/>
  <c r="M732" i="1"/>
  <c r="O732" i="1"/>
  <c r="M706" i="1"/>
  <c r="O706" i="1"/>
  <c r="M699" i="1"/>
  <c r="O699" i="1"/>
  <c r="M691" i="1"/>
  <c r="O691" i="1"/>
  <c r="M681" i="1"/>
  <c r="O681" i="1"/>
  <c r="M671" i="1"/>
  <c r="O671" i="1"/>
  <c r="M659" i="1"/>
  <c r="O659" i="1"/>
  <c r="M642" i="1"/>
  <c r="O642" i="1"/>
  <c r="M639" i="1"/>
  <c r="O639" i="1"/>
  <c r="M581" i="1"/>
  <c r="O581" i="1"/>
  <c r="M558" i="1"/>
  <c r="O558" i="1"/>
  <c r="M556" i="1"/>
  <c r="O556" i="1"/>
  <c r="M538" i="1"/>
  <c r="O538" i="1"/>
  <c r="M523" i="1"/>
  <c r="O523" i="1"/>
  <c r="M519" i="1"/>
  <c r="O519" i="1"/>
  <c r="M509" i="1"/>
  <c r="O509" i="1"/>
  <c r="M502" i="1"/>
  <c r="O502" i="1"/>
  <c r="M470" i="1"/>
  <c r="O470" i="1"/>
  <c r="M466" i="1"/>
  <c r="O466" i="1"/>
  <c r="M464" i="1"/>
  <c r="O464" i="1"/>
  <c r="M461" i="1"/>
  <c r="O461" i="1"/>
  <c r="M457" i="1"/>
  <c r="O457" i="1"/>
  <c r="M449" i="1"/>
  <c r="O449" i="1"/>
  <c r="M447" i="1"/>
  <c r="O447" i="1"/>
  <c r="M445" i="1"/>
  <c r="O445" i="1"/>
  <c r="M407" i="1"/>
  <c r="O407" i="1"/>
  <c r="M402" i="1"/>
  <c r="O402" i="1"/>
  <c r="M388" i="1"/>
  <c r="O388" i="1"/>
  <c r="M378" i="1"/>
  <c r="O378" i="1"/>
  <c r="M374" i="1"/>
  <c r="O374" i="1"/>
  <c r="M360" i="1"/>
  <c r="O360" i="1"/>
  <c r="M358" i="1"/>
  <c r="O358" i="1"/>
  <c r="M356" i="1"/>
  <c r="O356" i="1"/>
  <c r="M354" i="1"/>
  <c r="O354" i="1"/>
  <c r="M352" i="1"/>
  <c r="O352" i="1"/>
  <c r="M350" i="1"/>
  <c r="O350" i="1"/>
  <c r="M343" i="1"/>
  <c r="O343" i="1"/>
  <c r="M336" i="1"/>
  <c r="O336" i="1"/>
  <c r="M334" i="1"/>
  <c r="O334" i="1"/>
  <c r="M332" i="1"/>
  <c r="O332" i="1"/>
  <c r="M316" i="1"/>
  <c r="O316" i="1"/>
  <c r="M312" i="1"/>
  <c r="O312" i="1"/>
  <c r="M310" i="1"/>
  <c r="O310" i="1"/>
  <c r="O297" i="1"/>
  <c r="M294" i="1"/>
  <c r="O294" i="1"/>
  <c r="M265" i="1"/>
  <c r="O265" i="1"/>
  <c r="M261" i="1"/>
  <c r="O261" i="1"/>
  <c r="M217" i="1"/>
  <c r="O217" i="1"/>
  <c r="M201" i="1"/>
  <c r="O201" i="1"/>
  <c r="M139" i="1"/>
  <c r="O139" i="1"/>
  <c r="M103" i="1"/>
  <c r="O103" i="1"/>
  <c r="M93" i="1"/>
  <c r="O93" i="1"/>
  <c r="M70" i="1"/>
  <c r="O70" i="1"/>
  <c r="M68" i="1"/>
  <c r="O68" i="1"/>
  <c r="M66" i="1"/>
  <c r="O66" i="1"/>
  <c r="M61" i="1"/>
  <c r="O61" i="1"/>
  <c r="M59" i="1"/>
  <c r="O59" i="1"/>
  <c r="M57" i="1"/>
  <c r="O57" i="1"/>
  <c r="M51" i="1"/>
  <c r="M52" i="1" s="1"/>
  <c r="O51" i="1"/>
  <c r="O52" i="1" s="1"/>
  <c r="M47" i="1"/>
  <c r="O47" i="1"/>
  <c r="M45" i="1"/>
  <c r="O45" i="1"/>
  <c r="M43" i="1"/>
  <c r="O43" i="1"/>
  <c r="M41" i="1"/>
  <c r="O41" i="1"/>
  <c r="M39" i="1"/>
  <c r="O39" i="1"/>
  <c r="M37" i="1"/>
  <c r="O37" i="1"/>
  <c r="M35" i="1"/>
  <c r="O35" i="1"/>
  <c r="M33" i="1"/>
  <c r="O33" i="1"/>
  <c r="M31" i="1"/>
  <c r="O31" i="1"/>
  <c r="M29" i="1"/>
  <c r="O29" i="1"/>
  <c r="M27" i="1"/>
  <c r="O27" i="1"/>
  <c r="M25" i="1"/>
  <c r="O25" i="1"/>
  <c r="M23" i="1"/>
  <c r="O23" i="1"/>
  <c r="M21" i="1"/>
  <c r="O21" i="1"/>
  <c r="H1007" i="1"/>
  <c r="J1007" i="1"/>
  <c r="H1001" i="1"/>
  <c r="J1001" i="1"/>
  <c r="H995" i="1"/>
  <c r="J995" i="1"/>
  <c r="H993" i="1"/>
  <c r="J993" i="1"/>
  <c r="H991" i="1"/>
  <c r="J991" i="1"/>
  <c r="H986" i="1"/>
  <c r="J986" i="1"/>
  <c r="H984" i="1"/>
  <c r="J984" i="1"/>
  <c r="H980" i="1"/>
  <c r="J980" i="1"/>
  <c r="H977" i="1"/>
  <c r="J977" i="1"/>
  <c r="H963" i="1"/>
  <c r="J963" i="1"/>
  <c r="H957" i="1"/>
  <c r="J957" i="1"/>
  <c r="H955" i="1"/>
  <c r="J955" i="1"/>
  <c r="H940" i="1"/>
  <c r="J940" i="1"/>
  <c r="H938" i="1"/>
  <c r="J938" i="1"/>
  <c r="H936" i="1"/>
  <c r="J936" i="1"/>
  <c r="H928" i="1"/>
  <c r="J928" i="1"/>
  <c r="H926" i="1"/>
  <c r="J926" i="1"/>
  <c r="H902" i="1"/>
  <c r="J902" i="1"/>
  <c r="H900" i="1"/>
  <c r="J900" i="1"/>
  <c r="H891" i="1"/>
  <c r="J891" i="1"/>
  <c r="H886" i="1"/>
  <c r="J886" i="1"/>
  <c r="H884" i="1"/>
  <c r="J884" i="1"/>
  <c r="H882" i="1"/>
  <c r="J882" i="1"/>
  <c r="H878" i="1"/>
  <c r="J878" i="1"/>
  <c r="H876" i="1"/>
  <c r="J876" i="1"/>
  <c r="H874" i="1"/>
  <c r="J874" i="1"/>
  <c r="H872" i="1"/>
  <c r="J872" i="1"/>
  <c r="H850" i="1"/>
  <c r="J850" i="1"/>
  <c r="H840" i="1"/>
  <c r="J840" i="1"/>
  <c r="H824" i="1"/>
  <c r="J824" i="1"/>
  <c r="H813" i="1"/>
  <c r="J813" i="1"/>
  <c r="H803" i="1"/>
  <c r="J803" i="1"/>
  <c r="H801" i="1"/>
  <c r="J801" i="1"/>
  <c r="H797" i="1"/>
  <c r="J797" i="1"/>
  <c r="H795" i="1"/>
  <c r="J795" i="1"/>
  <c r="H752" i="1"/>
  <c r="J752" i="1"/>
  <c r="H732" i="1"/>
  <c r="J732" i="1"/>
  <c r="H706" i="1"/>
  <c r="J706" i="1"/>
  <c r="H699" i="1"/>
  <c r="J699" i="1"/>
  <c r="H691" i="1"/>
  <c r="J691" i="1"/>
  <c r="H681" i="1"/>
  <c r="J681" i="1"/>
  <c r="H671" i="1"/>
  <c r="J671" i="1"/>
  <c r="H659" i="1"/>
  <c r="J659" i="1"/>
  <c r="H642" i="1"/>
  <c r="J642" i="1"/>
  <c r="H639" i="1"/>
  <c r="J639" i="1"/>
  <c r="H581" i="1"/>
  <c r="J581" i="1"/>
  <c r="H558" i="1"/>
  <c r="J558" i="1"/>
  <c r="H556" i="1"/>
  <c r="J556" i="1"/>
  <c r="H538" i="1"/>
  <c r="J538" i="1"/>
  <c r="H523" i="1"/>
  <c r="J523" i="1"/>
  <c r="H519" i="1"/>
  <c r="J519" i="1"/>
  <c r="H516" i="1"/>
  <c r="J516" i="1"/>
  <c r="H509" i="1"/>
  <c r="J509" i="1"/>
  <c r="H502" i="1"/>
  <c r="J502" i="1"/>
  <c r="H470" i="1"/>
  <c r="J470" i="1"/>
  <c r="H468" i="1"/>
  <c r="J468" i="1"/>
  <c r="H466" i="1"/>
  <c r="J466" i="1"/>
  <c r="H464" i="1"/>
  <c r="J464" i="1"/>
  <c r="H461" i="1"/>
  <c r="J461" i="1"/>
  <c r="H457" i="1"/>
  <c r="J457" i="1"/>
  <c r="H449" i="1"/>
  <c r="J449" i="1"/>
  <c r="H447" i="1"/>
  <c r="J447" i="1"/>
  <c r="H445" i="1"/>
  <c r="J445" i="1"/>
  <c r="H407" i="1"/>
  <c r="J407" i="1"/>
  <c r="H402" i="1"/>
  <c r="J402" i="1"/>
  <c r="H388" i="1"/>
  <c r="J388" i="1"/>
  <c r="H378" i="1"/>
  <c r="J378" i="1"/>
  <c r="H374" i="1"/>
  <c r="J374" i="1"/>
  <c r="H360" i="1"/>
  <c r="J360" i="1"/>
  <c r="H358" i="1"/>
  <c r="J358" i="1"/>
  <c r="H356" i="1"/>
  <c r="J356" i="1"/>
  <c r="H354" i="1"/>
  <c r="J354" i="1"/>
  <c r="H352" i="1"/>
  <c r="J352" i="1"/>
  <c r="H350" i="1"/>
  <c r="J350" i="1"/>
  <c r="H343" i="1"/>
  <c r="J343" i="1"/>
  <c r="H336" i="1"/>
  <c r="J336" i="1"/>
  <c r="H334" i="1"/>
  <c r="J334" i="1"/>
  <c r="H332" i="1"/>
  <c r="J332" i="1"/>
  <c r="H316" i="1"/>
  <c r="J316" i="1"/>
  <c r="H312" i="1"/>
  <c r="J312" i="1"/>
  <c r="H310" i="1"/>
  <c r="J310" i="1"/>
  <c r="H297" i="1"/>
  <c r="J297" i="1"/>
  <c r="H294" i="1"/>
  <c r="J294" i="1"/>
  <c r="H265" i="1"/>
  <c r="J265" i="1"/>
  <c r="H261" i="1"/>
  <c r="J261" i="1"/>
  <c r="H217" i="1"/>
  <c r="J217" i="1"/>
  <c r="H201" i="1"/>
  <c r="J201" i="1"/>
  <c r="H144" i="1"/>
  <c r="J144" i="1"/>
  <c r="H139" i="1"/>
  <c r="J139" i="1"/>
  <c r="H103" i="1"/>
  <c r="J103" i="1"/>
  <c r="H93" i="1"/>
  <c r="J93" i="1"/>
  <c r="H70" i="1"/>
  <c r="J70" i="1"/>
  <c r="H68" i="1"/>
  <c r="J68" i="1"/>
  <c r="H66" i="1"/>
  <c r="J66" i="1"/>
  <c r="H61" i="1"/>
  <c r="J61" i="1"/>
  <c r="H59" i="1"/>
  <c r="J59" i="1"/>
  <c r="H57" i="1"/>
  <c r="J57" i="1"/>
  <c r="H51" i="1"/>
  <c r="J51" i="1"/>
  <c r="J52" i="1" s="1"/>
  <c r="H47" i="1"/>
  <c r="J47" i="1"/>
  <c r="H45" i="1"/>
  <c r="J45" i="1"/>
  <c r="H43" i="1"/>
  <c r="J43" i="1"/>
  <c r="H41" i="1"/>
  <c r="J41" i="1"/>
  <c r="H39" i="1"/>
  <c r="J39" i="1"/>
  <c r="H37" i="1"/>
  <c r="J37" i="1"/>
  <c r="H35" i="1"/>
  <c r="J35" i="1"/>
  <c r="H33" i="1"/>
  <c r="J33" i="1"/>
  <c r="H31" i="1"/>
  <c r="J31" i="1"/>
  <c r="H29" i="1"/>
  <c r="J29" i="1"/>
  <c r="H25" i="1"/>
  <c r="J25" i="1"/>
  <c r="J27" i="1"/>
  <c r="J21" i="1"/>
  <c r="O923" i="1" l="1"/>
  <c r="J450" i="1"/>
  <c r="M450" i="1"/>
  <c r="H450" i="1"/>
  <c r="O450" i="1"/>
  <c r="O892" i="1"/>
  <c r="M892" i="1"/>
  <c r="J892" i="1"/>
  <c r="H892" i="1"/>
  <c r="M566" i="1"/>
  <c r="O566" i="1"/>
  <c r="H566" i="1"/>
  <c r="J566" i="1"/>
  <c r="H1002" i="1"/>
  <c r="J1002" i="1"/>
  <c r="O1002" i="1"/>
  <c r="M1002" i="1"/>
  <c r="M295" i="1"/>
  <c r="H295" i="1"/>
  <c r="J295" i="1"/>
  <c r="O295" i="1"/>
  <c r="H52" i="1"/>
  <c r="M1007" i="1"/>
  <c r="O903" i="1"/>
  <c r="O104" i="1"/>
  <c r="H903" i="1"/>
  <c r="M48" i="1"/>
  <c r="O870" i="1"/>
  <c r="H104" i="1"/>
  <c r="J903" i="1"/>
  <c r="H660" i="1"/>
  <c r="M471" i="1"/>
  <c r="O471" i="1"/>
  <c r="M660" i="1"/>
  <c r="O941" i="1"/>
  <c r="O48" i="1"/>
  <c r="M941" i="1"/>
  <c r="H94" i="1"/>
  <c r="J870" i="1"/>
  <c r="O94" i="1"/>
  <c r="O660" i="1"/>
  <c r="M870" i="1"/>
  <c r="M903" i="1"/>
  <c r="J660" i="1"/>
  <c r="M94" i="1"/>
  <c r="H471" i="1"/>
  <c r="H941" i="1"/>
  <c r="J104" i="1"/>
  <c r="J94" i="1"/>
  <c r="J941" i="1"/>
  <c r="J471" i="1"/>
  <c r="J48" i="1"/>
  <c r="O1008" i="1" l="1"/>
  <c r="O1016" i="1" s="1"/>
  <c r="M1008" i="1"/>
  <c r="M1016" i="1" s="1"/>
  <c r="J1008" i="1"/>
  <c r="J1016" i="1" s="1"/>
  <c r="H27" i="1" l="1"/>
  <c r="H23" i="1"/>
  <c r="H48" i="1" l="1"/>
  <c r="H870" i="1" l="1"/>
  <c r="H1008" i="1" l="1"/>
  <c r="H1016" i="1" l="1"/>
</calcChain>
</file>

<file path=xl/sharedStrings.xml><?xml version="1.0" encoding="utf-8"?>
<sst xmlns="http://schemas.openxmlformats.org/spreadsheetml/2006/main" count="4317" uniqueCount="704">
  <si>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</si>
  <si>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</si>
  <si>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</si>
  <si>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</si>
  <si>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</si>
  <si>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</si>
  <si>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</si>
  <si>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</si>
  <si>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</si>
  <si>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</si>
  <si>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</si>
  <si>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</si>
  <si>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</si>
  <si>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</si>
  <si>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</si>
  <si>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</si>
  <si>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</si>
  <si>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</si>
  <si>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</si>
  <si>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</si>
  <si>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</si>
  <si>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</si>
  <si>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</si>
  <si>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</si>
  <si>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</si>
  <si>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</si>
  <si>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</si>
  <si>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</si>
  <si>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</si>
  <si>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</si>
  <si>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</si>
  <si>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</si>
  <si>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</si>
  <si>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</si>
  <si>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</si>
  <si>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</si>
  <si>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</si>
  <si>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</si>
  <si>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</si>
  <si>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</si>
  <si>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</si>
  <si>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</si>
  <si>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</si>
  <si>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</si>
  <si>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</si>
  <si>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</si>
  <si>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</si>
  <si>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</si>
  <si>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</si>
  <si>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</si>
  <si>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</si>
  <si>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</si>
  <si>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</si>
  <si>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</si>
  <si>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</si>
  <si>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</si>
  <si>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</si>
  <si>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</si>
  <si>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</si>
  <si>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</si>
  <si>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</si>
  <si>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</si>
  <si>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</si>
  <si>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</si>
  <si>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</si>
  <si>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</si>
  <si>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</si>
  <si>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</si>
  <si>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</si>
  <si>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</si>
  <si>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</si>
  <si>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</si>
  <si>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</si>
  <si>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</si>
  <si>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</si>
  <si>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</si>
  <si>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</si>
  <si>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</si>
  <si>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</si>
  <si>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</si>
  <si>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</si>
  <si>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</si>
  <si>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</si>
  <si>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</si>
  <si>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</si>
  <si>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</si>
  <si>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</si>
  <si>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</si>
  <si>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</si>
  <si>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</si>
  <si>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</si>
  <si>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</si>
  <si>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</si>
  <si>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</si>
  <si>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</si>
  <si>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</si>
  <si>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</si>
  <si>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</si>
  <si>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</si>
  <si>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</si>
  <si>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</si>
  <si>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</si>
  <si>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</si>
  <si>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</si>
  <si>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</si>
  <si>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</si>
  <si>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</si>
  <si>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</si>
  <si>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</si>
  <si>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</si>
  <si>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</si>
  <si>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</si>
  <si>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</si>
  <si>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</si>
  <si>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</si>
  <si>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</si>
  <si>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</si>
  <si>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</si>
  <si>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</si>
  <si>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</si>
  <si>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</si>
  <si>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</si>
  <si>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</si>
  <si>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</si>
  <si>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</si>
  <si>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</si>
  <si>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</si>
  <si>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</si>
  <si>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</si>
  <si>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</si>
  <si>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</si>
  <si>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</si>
  <si>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</si>
  <si>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</si>
  <si>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</si>
  <si>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</si>
  <si>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</si>
  <si>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</si>
  <si>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</si>
  <si>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</si>
  <si>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</si>
  <si>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</si>
  <si>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</si>
  <si>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</si>
  <si>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</si>
  <si>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</si>
  <si>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</si>
  <si>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</si>
  <si>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</si>
  <si>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</si>
  <si>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</si>
  <si>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</si>
  <si>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</si>
  <si>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</si>
  <si>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</si>
  <si>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</si>
  <si>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</si>
  <si>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</si>
  <si>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</si>
  <si>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</si>
  <si>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</si>
  <si>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</si>
  <si>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</si>
  <si>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</si>
  <si>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</si>
  <si>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</si>
  <si>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</si>
  <si>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</si>
  <si>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</si>
  <si>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</si>
  <si>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</si>
  <si>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</si>
  <si>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</si>
  <si>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</si>
  <si>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</si>
  <si>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</si>
  <si>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</si>
  <si>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</si>
  <si>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</si>
  <si>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</si>
  <si>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</si>
  <si>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</si>
  <si>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</si>
  <si>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</si>
  <si>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</si>
  <si>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</si>
  <si>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</si>
  <si>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</si>
  <si>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</si>
  <si>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</si>
  <si>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</si>
  <si>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</si>
  <si>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</si>
  <si>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</si>
  <si>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</si>
  <si>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</si>
  <si>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</si>
  <si>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</si>
  <si>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</si>
  <si>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</si>
  <si>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</si>
  <si>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</si>
  <si>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</si>
  <si>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</si>
  <si>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</si>
  <si>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</si>
  <si>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</si>
  <si>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</si>
  <si>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</si>
  <si>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</si>
  <si>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</si>
  <si>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</si>
  <si>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</si>
  <si>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</si>
  <si>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</si>
  <si>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</si>
  <si>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</si>
  <si>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</si>
  <si>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</si>
  <si>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</si>
  <si>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</si>
  <si>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</si>
  <si>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</si>
  <si>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</si>
  <si>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</si>
  <si>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</si>
  <si>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</si>
  <si>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</si>
  <si>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</si>
  <si>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</si>
  <si>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</si>
  <si>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</si>
  <si>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</si>
  <si>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</si>
  <si>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</si>
  <si>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</si>
  <si>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</si>
  <si>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</si>
  <si>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</si>
  <si>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</si>
  <si>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</si>
  <si>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</si>
  <si>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</si>
  <si>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</si>
  <si>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</si>
  <si>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</si>
  <si>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</si>
  <si>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</si>
  <si>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</si>
  <si>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</si>
  <si>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</si>
  <si>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</si>
  <si>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</si>
  <si>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</si>
  <si>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</si>
  <si>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</si>
  <si>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</si>
  <si>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</si>
  <si>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</si>
  <si>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</si>
  <si>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</si>
  <si>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</si>
  <si>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</si>
  <si>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</si>
  <si>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</si>
  <si>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</si>
  <si>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</si>
  <si>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</si>
  <si>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</si>
  <si>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</si>
  <si>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</si>
  <si>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</si>
  <si>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</si>
  <si>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</si>
  <si>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</si>
  <si>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</si>
  <si>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</si>
  <si>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</si>
  <si>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</si>
  <si>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</si>
  <si>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</si>
  <si>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</si>
  <si>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</si>
  <si>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</si>
  <si>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</si>
  <si>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</si>
  <si>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</si>
  <si>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</si>
  <si>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</si>
  <si>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</si>
  <si>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</si>
  <si>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</si>
  <si>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</si>
  <si>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</si>
  <si>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</si>
  <si>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</si>
  <si>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</si>
  <si>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</si>
  <si>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</si>
  <si>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</si>
  <si>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</si>
  <si>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</si>
  <si>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</si>
  <si>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</si>
  <si>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</si>
  <si>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</si>
  <si>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</si>
  <si>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</si>
  <si>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</si>
  <si>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</si>
  <si>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</si>
  <si>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</si>
  <si>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</si>
  <si>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</si>
  <si>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</si>
  <si>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</si>
  <si>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</si>
  <si>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</si>
  <si>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</si>
  <si>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</si>
  <si>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</si>
  <si>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</si>
  <si>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</si>
  <si>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</si>
  <si>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</si>
  <si>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</si>
  <si>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</si>
  <si>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</si>
  <si>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</si>
  <si>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</si>
  <si>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</si>
  <si>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</si>
  <si>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</si>
  <si>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</si>
  <si>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</si>
  <si>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</si>
  <si>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</si>
  <si>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</si>
  <si>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</si>
  <si>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</si>
  <si>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</si>
  <si>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</si>
  <si>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</si>
  <si>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</si>
  <si>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</si>
  <si>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</si>
  <si>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</si>
  <si>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</si>
  <si>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</si>
  <si>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</si>
  <si>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</si>
  <si>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</si>
  <si>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</si>
  <si>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</si>
  <si>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</si>
  <si>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</si>
  <si>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</si>
  <si>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</si>
  <si>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</si>
  <si>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</si>
  <si>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</si>
  <si>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</si>
  <si>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</si>
  <si>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</si>
  <si>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</si>
  <si>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</si>
  <si>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</si>
  <si>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</si>
  <si>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</si>
  <si>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</si>
  <si>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</si>
  <si>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</si>
  <si>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</si>
  <si>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</si>
  <si>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</si>
  <si>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</si>
  <si>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</si>
  <si>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</si>
  <si>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</si>
  <si>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</si>
  <si>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</si>
  <si>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</si>
  <si>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</si>
  <si>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</si>
  <si>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</si>
  <si>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</si>
  <si>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</si>
  <si>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</si>
  <si>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</si>
  <si>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</si>
  <si>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</si>
  <si>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</si>
  <si>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</si>
  <si>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</si>
  <si>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</si>
  <si>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</si>
  <si>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</si>
  <si>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</si>
  <si>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</si>
  <si>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</si>
  <si>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</si>
  <si>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</si>
  <si>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Příjem z prodeje ostatních nemovitých věcí a jejich částí</t>
  </si>
  <si>
    <t>ORG 003730        Bytová správa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</si>
  <si>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</si>
  <si>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</si>
  <si>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</si>
  <si>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</si>
  <si>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</si>
  <si>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</si>
  <si>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</si>
  <si>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</si>
  <si>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</si>
  <si>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</si>
  <si>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</si>
  <si>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</si>
  <si>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</si>
  <si>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</si>
  <si>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</si>
  <si>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</si>
  <si>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</si>
  <si>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</si>
  <si>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</si>
  <si>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</si>
  <si>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</si>
  <si>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</si>
  <si>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</si>
  <si>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</si>
  <si>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</si>
  <si>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</si>
  <si>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</si>
  <si>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</si>
  <si>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</si>
  <si>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</si>
  <si>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</si>
  <si>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</si>
  <si>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</si>
  <si>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</si>
  <si>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</si>
  <si>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</si>
  <si>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</si>
  <si>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</si>
  <si>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</si>
  <si>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</si>
  <si>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</si>
  <si>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</si>
  <si>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</si>
  <si>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</si>
  <si>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</si>
  <si>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</si>
  <si>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</si>
  <si>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</si>
  <si>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</si>
  <si>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</si>
  <si>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</si>
  <si>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</si>
  <si>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</si>
  <si>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</si>
  <si>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</si>
  <si>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</si>
  <si>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</si>
  <si>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</si>
  <si>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</si>
  <si>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</si>
  <si>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</si>
  <si>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</si>
  <si>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</si>
  <si>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</si>
  <si>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</si>
  <si>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</si>
  <si>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</si>
  <si>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</si>
  <si>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</si>
  <si>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</si>
  <si>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</si>
  <si>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</si>
  <si>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</si>
  <si>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</si>
  <si>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</si>
  <si>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</si>
  <si>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</si>
  <si>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</si>
  <si>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</si>
  <si>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</si>
  <si>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</si>
  <si>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</si>
  <si>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</si>
  <si>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</si>
  <si>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</si>
  <si>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</si>
  <si>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</si>
  <si>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</si>
  <si>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</si>
  <si>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</si>
  <si>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</si>
  <si>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</si>
  <si>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</si>
  <si>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</si>
  <si>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</si>
  <si>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</si>
  <si>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</si>
  <si>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</si>
  <si>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</si>
  <si>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</si>
  <si>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</si>
  <si>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</si>
  <si>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</si>
  <si>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 xml:space="preserve">006420       </t>
  </si>
  <si>
    <t>ORG 006420        MŠ Zauličí</t>
  </si>
  <si>
    <t xml:space="preserve">006430       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</si>
  <si>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</si>
  <si>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</si>
  <si>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</si>
  <si>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</si>
  <si>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</si>
  <si>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</si>
  <si>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</si>
  <si>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</si>
  <si>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</si>
  <si>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</si>
  <si>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</si>
  <si>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</si>
  <si>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</si>
  <si>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</si>
  <si>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</si>
  <si>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</si>
  <si>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</si>
  <si>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</si>
  <si>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</si>
  <si>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</si>
  <si>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</si>
  <si>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</si>
  <si>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</si>
  <si>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</si>
  <si>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</si>
  <si>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</si>
  <si>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</si>
  <si>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</si>
  <si>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</si>
  <si>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</si>
  <si>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</si>
  <si>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</si>
  <si>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</si>
  <si>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</si>
  <si>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</si>
  <si>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</si>
  <si>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</si>
  <si>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</si>
  <si>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</si>
  <si>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</si>
  <si>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</si>
  <si>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</si>
  <si>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</si>
  <si>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</si>
  <si>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</si>
  <si>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</si>
  <si>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</si>
  <si>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</si>
  <si>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</si>
  <si>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</si>
  <si>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</si>
  <si>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</si>
  <si>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</si>
  <si>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</si>
  <si>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</si>
  <si>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</si>
  <si>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</si>
  <si>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</si>
  <si>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</si>
  <si>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</si>
  <si>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</si>
  <si>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</si>
  <si>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</si>
  <si>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</si>
  <si>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</si>
  <si>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</si>
  <si>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</si>
  <si>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</si>
  <si>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</si>
  <si>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</si>
  <si>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</si>
  <si>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</si>
  <si>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</si>
  <si>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CELKEM</t>
  </si>
  <si>
    <t>003231</t>
  </si>
  <si>
    <t>003552</t>
  </si>
  <si>
    <t>ORG 003557        Městský rozhlas</t>
  </si>
  <si>
    <t>003557</t>
  </si>
  <si>
    <t>Příjmy</t>
  </si>
  <si>
    <t>Výdaje</t>
  </si>
  <si>
    <t>003400</t>
  </si>
  <si>
    <t>003510</t>
  </si>
  <si>
    <t>006610</t>
  </si>
  <si>
    <t>003402</t>
  </si>
  <si>
    <t xml:space="preserve">002481     </t>
  </si>
  <si>
    <t>ORG 002481        Průvodce městem</t>
  </si>
  <si>
    <t>Příjem z prodeje krátkodobého a drobného dlouhodobého neinvestičního majetku</t>
  </si>
  <si>
    <t>5192</t>
  </si>
  <si>
    <t>Poskytnuté náhrady</t>
  </si>
  <si>
    <t xml:space="preserve">003233    </t>
  </si>
  <si>
    <t xml:space="preserve">003235     </t>
  </si>
  <si>
    <t xml:space="preserve">003236       </t>
  </si>
  <si>
    <t>ORG 003236        Projekt-Rekonstrukce MŠ Bařiny I</t>
  </si>
  <si>
    <t>zůstatek fin.prostředků na BÚ a v pokladně</t>
  </si>
  <si>
    <t>5366</t>
  </si>
  <si>
    <t>Výdaje z finančního vypořádání  mezi krajem a obcemi</t>
  </si>
  <si>
    <t>5019</t>
  </si>
  <si>
    <t>Ostatní platy</t>
  </si>
  <si>
    <t>ORG 003237        Projekt - Energetická koncepce a energetický management</t>
  </si>
  <si>
    <t xml:space="preserve">003237      </t>
  </si>
  <si>
    <t xml:space="preserve">003237       </t>
  </si>
  <si>
    <t>ORG 003238        Projekt-Rozšíření systému separace odpadů</t>
  </si>
  <si>
    <t xml:space="preserve">003238       </t>
  </si>
  <si>
    <t>4213</t>
  </si>
  <si>
    <t>5157</t>
  </si>
  <si>
    <t>Teplá voda</t>
  </si>
  <si>
    <t xml:space="preserve">002480      </t>
  </si>
  <si>
    <t xml:space="preserve">002540     </t>
  </si>
  <si>
    <t>Ostatní přijaté vratky transferu a podobné příjmy</t>
  </si>
  <si>
    <t>5149</t>
  </si>
  <si>
    <t>Ostatní úroky a ostatní finanční výdaje</t>
  </si>
  <si>
    <t>006040</t>
  </si>
  <si>
    <t>Nákup materiálu jinde nezařazený</t>
  </si>
  <si>
    <t>002050</t>
  </si>
  <si>
    <t>Požární ochrana</t>
  </si>
  <si>
    <t>002485</t>
  </si>
  <si>
    <t>ORG 002485       Komunitní centrum</t>
  </si>
  <si>
    <t>003560</t>
  </si>
  <si>
    <t>003720</t>
  </si>
  <si>
    <t>ORG 003239        Participativní rozpočet</t>
  </si>
  <si>
    <t>003239</t>
  </si>
  <si>
    <t>Ostatní neivestiční výdaje jinde nezařazené</t>
  </si>
  <si>
    <t>Úvěr - Základní škola Štramberk - Oprava střechy, krovu a říms</t>
  </si>
  <si>
    <t>006410</t>
  </si>
  <si>
    <t>006420</t>
  </si>
  <si>
    <t>006430</t>
  </si>
  <si>
    <t xml:space="preserve">ORG 003118       Úprava střechy, krovů a říms ZŠ Štramberk </t>
  </si>
  <si>
    <t>003118</t>
  </si>
  <si>
    <t>003119</t>
  </si>
  <si>
    <t>ORG  003120      Rekonstrukce objektu Radnice čp. 310</t>
  </si>
  <si>
    <t>003120</t>
  </si>
  <si>
    <t>ORG  003121      Zajištění svah nad domem čp. 613</t>
  </si>
  <si>
    <t>003121</t>
  </si>
  <si>
    <t>ORG  003122      Kanalizace Trúba</t>
  </si>
  <si>
    <t>003122</t>
  </si>
  <si>
    <t>ORG  003119     Stavební úpravy hasičské zbrojnice</t>
  </si>
  <si>
    <t>ORG 006604        Pokuty ŽP</t>
  </si>
  <si>
    <t xml:space="preserve">006604       </t>
  </si>
  <si>
    <t>3769</t>
  </si>
  <si>
    <t>Příjem sankčních plateb přijatých od jiných osob</t>
  </si>
  <si>
    <t xml:space="preserve">003119       </t>
  </si>
  <si>
    <t>003553</t>
  </si>
  <si>
    <t>006710</t>
  </si>
  <si>
    <t>6125</t>
  </si>
  <si>
    <t>Informační a komunikační technologie</t>
  </si>
  <si>
    <t>002110</t>
  </si>
  <si>
    <t>003236</t>
  </si>
  <si>
    <t>Přijaté transféry na pořízení dlouhodobého majetku</t>
  </si>
  <si>
    <t>006701</t>
  </si>
  <si>
    <t>1386</t>
  </si>
  <si>
    <t>1387</t>
  </si>
  <si>
    <t>Příjem z daně z hazardních her s výjimkou technických her neprovozovaných prostřednictvím internetu</t>
  </si>
  <si>
    <t>Příjem z daně z technických her neprovozovaných prostřednictvím internetu</t>
  </si>
  <si>
    <t>002490</t>
  </si>
  <si>
    <t>002500</t>
  </si>
  <si>
    <t>002600</t>
  </si>
  <si>
    <t>003555</t>
  </si>
  <si>
    <t>003530</t>
  </si>
  <si>
    <t>Prádlo, oděv a obuv s výjimkou ochranných pomůcek</t>
  </si>
  <si>
    <t>006301</t>
  </si>
  <si>
    <t>002312</t>
  </si>
  <si>
    <t>003523</t>
  </si>
  <si>
    <t>ORG 003240        Projekt - Křižovatka Palárna</t>
  </si>
  <si>
    <t xml:space="preserve">003240   </t>
  </si>
  <si>
    <t>ORG 003241        Projekt - Rekonstrukce veřejných WC v Národním sadu</t>
  </si>
  <si>
    <t xml:space="preserve">003241  </t>
  </si>
  <si>
    <t>6356</t>
  </si>
  <si>
    <t>Jiné investiční transfery zřízeným příspěvkovým organizacím</t>
  </si>
  <si>
    <t>002450</t>
  </si>
  <si>
    <t>003112</t>
  </si>
  <si>
    <t>003730</t>
  </si>
  <si>
    <t>006235</t>
  </si>
  <si>
    <t>ORG 006235       Lepší péče z.s.</t>
  </si>
  <si>
    <t>002470</t>
  </si>
  <si>
    <t>ORG 003242        Projekt - Pořízení komunální techniky pro město Štramberk</t>
  </si>
  <si>
    <t xml:space="preserve">003242  </t>
  </si>
  <si>
    <t>6114</t>
  </si>
  <si>
    <t>Odměny členů volby do Parlamentu ČR</t>
  </si>
  <si>
    <t>002320</t>
  </si>
  <si>
    <t>ORG 003243       Nákup - osobní automobil</t>
  </si>
  <si>
    <t>003243</t>
  </si>
  <si>
    <t>6123</t>
  </si>
  <si>
    <t>Dopravní prostředky</t>
  </si>
  <si>
    <t>006030</t>
  </si>
  <si>
    <t>6115</t>
  </si>
  <si>
    <t>6117</t>
  </si>
  <si>
    <t>ORG 006405        MŠ Bařiny č.p. 571</t>
  </si>
  <si>
    <t>ORG 006410        MŠ Bařiny  č.p.700</t>
  </si>
  <si>
    <t>006405</t>
  </si>
  <si>
    <t>Příjmy - SR</t>
  </si>
  <si>
    <t>Výdaje - SR</t>
  </si>
  <si>
    <t>Úprava</t>
  </si>
  <si>
    <t>Po úpravě</t>
  </si>
  <si>
    <t>PLNĚNÍ ROZPOČTU K 01.01.2025 V KČ - Rozpočtové opatření č. 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</si>
</sst>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6" fillId="0" borderId="0" xfId="0" applyFont="1"/>
    <xf numFmtId="0" fontId="0" fillId="0" borderId="1" xfId="0" applyBorder="1"/>
    <xf numFmtId="0" fontId="7" fillId="0" borderId="0" xfId="0" applyFont="1"/>
    <xf numFmtId="4" fontId="4" fillId="2" borderId="1" xfId="0" applyNumberFormat="1" applyFont="1" applyFill="1" applyBorder="1" applyAlignment="1">
      <alignment horizontal="right" vertical="top"/>
    </xf>
    <xf numFmtId="0" fontId="5" fillId="0" borderId="1" xfId="0" applyFont="1" applyBorder="1"/>
    <xf numFmtId="0" fontId="5" fillId="0" borderId="0" xfId="0" applyFont="1"/>
    <xf numFmtId="4" fontId="5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right" vertical="top"/>
    </xf>
    <xf numFmtId="0" fontId="5" fillId="5" borderId="1" xfId="0" applyFont="1" applyFill="1" applyBorder="1"/>
    <xf numFmtId="0" fontId="5" fillId="5" borderId="0" xfId="0" applyFont="1" applyFill="1"/>
    <xf numFmtId="49" fontId="5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5" fillId="3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4" fontId="10" fillId="4" borderId="1" xfId="0" applyNumberFormat="1" applyFont="1" applyFill="1" applyBorder="1" applyAlignment="1">
      <alignment horizontal="right" vertical="top"/>
    </xf>
    <xf numFmtId="4" fontId="10" fillId="4" borderId="6" xfId="0" applyNumberFormat="1" applyFont="1" applyFill="1" applyBorder="1" applyAlignment="1">
      <alignment horizontal="right" vertical="top"/>
    </xf>
    <xf numFmtId="4" fontId="10" fillId="4" borderId="5" xfId="0" applyNumberFormat="1" applyFont="1" applyFill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center"/>
    </xf>
    <xf numFmtId="4" fontId="5" fillId="4" borderId="7" xfId="0" applyNumberFormat="1" applyFont="1" applyFill="1" applyBorder="1" applyAlignment="1">
      <alignment horizontal="right" vertical="top"/>
    </xf>
    <xf numFmtId="4" fontId="5" fillId="4" borderId="6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/>
    <xf numFmtId="0" fontId="0" fillId="0" borderId="8" xfId="0" applyBorder="1" applyAlignment="1">
      <alignment horizontal="left" vertical="center"/>
    </xf>
    <xf numFmtId="2" fontId="5" fillId="5" borderId="1" xfId="0" applyNumberFormat="1" applyFont="1" applyFill="1" applyBorder="1" applyAlignment="1">
      <alignment horizontal="right" vertical="top"/>
    </xf>
    <xf numFmtId="49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4" fontId="5" fillId="6" borderId="0" xfId="0" applyNumberFormat="1" applyFont="1" applyFill="1" applyAlignment="1">
      <alignment horizontal="right" vertical="top"/>
    </xf>
    <xf numFmtId="0" fontId="0" fillId="5" borderId="0" xfId="0" applyFill="1"/>
    <xf numFmtId="4" fontId="5" fillId="0" borderId="2" xfId="0" applyNumberFormat="1" applyFont="1" applyBorder="1" applyAlignment="1">
      <alignment horizontal="right" vertical="top"/>
    </xf>
    <xf numFmtId="49" fontId="14" fillId="5" borderId="1" xfId="0" applyNumberFormat="1" applyFont="1" applyFill="1" applyBorder="1" applyAlignment="1">
      <alignment horizontal="left" vertical="top" wrapText="1"/>
    </xf>
    <xf numFmtId="49" fontId="11" fillId="5" borderId="1" xfId="0" applyNumberFormat="1" applyFont="1" applyFill="1" applyBorder="1" applyAlignment="1">
      <alignment horizontal="left" vertical="top" wrapText="1"/>
    </xf>
    <xf numFmtId="49" fontId="11" fillId="5" borderId="1" xfId="0" applyNumberFormat="1" applyFont="1" applyFill="1" applyBorder="1"/>
    <xf numFmtId="49" fontId="5" fillId="5" borderId="4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vertical="top" wrapText="1"/>
    </xf>
    <xf numFmtId="4" fontId="5" fillId="5" borderId="1" xfId="0" applyNumberFormat="1" applyFont="1" applyFill="1" applyBorder="1" applyAlignment="1">
      <alignment vertical="top" wrapText="1"/>
    </xf>
    <xf numFmtId="4" fontId="5" fillId="4" borderId="1" xfId="0" applyNumberFormat="1" applyFont="1" applyFill="1" applyBorder="1" applyAlignment="1">
      <alignment vertical="top" wrapText="1"/>
    </xf>
    <xf numFmtId="49" fontId="14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4" fontId="11" fillId="0" borderId="6" xfId="0" applyNumberFormat="1" applyFont="1" applyBorder="1" applyAlignment="1">
      <alignment horizontal="right" vertical="center"/>
    </xf>
    <xf numFmtId="49" fontId="11" fillId="0" borderId="0" xfId="0" applyNumberFormat="1" applyFont="1"/>
    <xf numFmtId="0" fontId="11" fillId="0" borderId="1" xfId="0" applyFont="1" applyBorder="1"/>
    <xf numFmtId="4" fontId="11" fillId="0" borderId="4" xfId="0" applyNumberFormat="1" applyFont="1" applyBorder="1" applyAlignment="1">
      <alignment horizontal="right" vertical="center"/>
    </xf>
    <xf numFmtId="4" fontId="5" fillId="6" borderId="7" xfId="0" applyNumberFormat="1" applyFont="1" applyFill="1" applyBorder="1" applyAlignment="1">
      <alignment horizontal="right" vertical="top"/>
    </xf>
    <xf numFmtId="49" fontId="5" fillId="5" borderId="1" xfId="0" applyNumberFormat="1" applyFont="1" applyFill="1" applyBorder="1" applyAlignment="1">
      <alignment horizontal="left" vertical="top"/>
    </xf>
    <xf numFmtId="4" fontId="11" fillId="5" borderId="0" xfId="0" applyNumberFormat="1" applyFont="1" applyFill="1" applyAlignment="1">
      <alignment horizontal="right" vertical="center"/>
    </xf>
    <xf numFmtId="4" fontId="11" fillId="5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/>
    <xf numFmtId="2" fontId="5" fillId="4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/>
    <xf numFmtId="4" fontId="5" fillId="5" borderId="0" xfId="0" applyNumberFormat="1" applyFont="1" applyFill="1" applyAlignment="1">
      <alignment horizontal="right" vertical="top"/>
    </xf>
    <xf numFmtId="2" fontId="5" fillId="2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horizontal="right" vertical="top"/>
    </xf>
    <xf numFmtId="4" fontId="11" fillId="3" borderId="1" xfId="0" applyNumberFormat="1" applyFont="1" applyFill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top"/>
    </xf>
    <xf numFmtId="4" fontId="4" fillId="2" borderId="2" xfId="0" applyNumberFormat="1" applyFont="1" applyFill="1" applyBorder="1" applyAlignment="1">
      <alignment horizontal="right" vertical="top"/>
    </xf>
    <xf numFmtId="4" fontId="5" fillId="5" borderId="2" xfId="0" applyNumberFormat="1" applyFont="1" applyFill="1" applyBorder="1" applyAlignment="1">
      <alignment horizontal="right" vertical="top"/>
    </xf>
    <xf numFmtId="4" fontId="11" fillId="0" borderId="10" xfId="0" applyNumberFormat="1" applyFont="1" applyBorder="1" applyAlignment="1">
      <alignment horizontal="right" vertical="center"/>
    </xf>
    <xf numFmtId="2" fontId="5" fillId="5" borderId="2" xfId="0" applyNumberFormat="1" applyFont="1" applyFill="1" applyBorder="1" applyAlignment="1">
      <alignment horizontal="right" vertical="top"/>
    </xf>
    <xf numFmtId="4" fontId="5" fillId="5" borderId="2" xfId="0" applyNumberFormat="1" applyFont="1" applyFill="1" applyBorder="1" applyAlignment="1">
      <alignment vertical="top" wrapText="1"/>
    </xf>
    <xf numFmtId="2" fontId="5" fillId="2" borderId="2" xfId="0" applyNumberFormat="1" applyFont="1" applyFill="1" applyBorder="1" applyAlignment="1">
      <alignment horizontal="right" vertical="top"/>
    </xf>
    <xf numFmtId="4" fontId="11" fillId="3" borderId="7" xfId="0" applyNumberFormat="1" applyFont="1" applyFill="1" applyBorder="1" applyAlignment="1">
      <alignment horizontal="right" vertical="center"/>
    </xf>
    <xf numFmtId="4" fontId="5" fillId="5" borderId="7" xfId="0" applyNumberFormat="1" applyFont="1" applyFill="1" applyBorder="1" applyAlignment="1">
      <alignment horizontal="right" vertical="top"/>
    </xf>
    <xf numFmtId="4" fontId="11" fillId="3" borderId="5" xfId="0" applyNumberFormat="1" applyFont="1" applyFill="1" applyBorder="1" applyAlignment="1">
      <alignment horizontal="right" vertical="center"/>
    </xf>
    <xf numFmtId="4" fontId="5" fillId="5" borderId="6" xfId="0" applyNumberFormat="1" applyFont="1" applyFill="1" applyBorder="1" applyAlignment="1">
      <alignment horizontal="right" vertical="top"/>
    </xf>
    <xf numFmtId="4" fontId="11" fillId="5" borderId="1" xfId="0" applyNumberFormat="1" applyFont="1" applyFill="1" applyBorder="1" applyAlignment="1">
      <alignment horizontal="right" vertical="top"/>
    </xf>
    <xf numFmtId="4" fontId="11" fillId="7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4" fontId="10" fillId="5" borderId="1" xfId="0" applyNumberFormat="1" applyFont="1" applyFill="1" applyBorder="1" applyAlignment="1">
      <alignment horizontal="right" vertical="top"/>
    </xf>
    <xf numFmtId="4" fontId="10" fillId="5" borderId="6" xfId="0" applyNumberFormat="1" applyFont="1" applyFill="1" applyBorder="1" applyAlignment="1">
      <alignment horizontal="right" vertical="top"/>
    </xf>
    <xf numFmtId="4" fontId="10" fillId="5" borderId="5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vertical="top" wrapText="1"/>
    </xf>
    <xf numFmtId="4" fontId="0" fillId="0" borderId="0" xfId="0" applyNumberFormat="1"/>
    <xf numFmtId="2" fontId="5" fillId="8" borderId="1" xfId="0" applyNumberFormat="1" applyFont="1" applyFill="1" applyBorder="1" applyAlignment="1">
      <alignment horizontal="right" vertical="top"/>
    </xf>
    <xf numFmtId="4" fontId="5" fillId="5" borderId="1" xfId="0" applyNumberFormat="1" applyFont="1" applyFill="1" applyBorder="1"/>
    <xf numFmtId="4" fontId="5" fillId="8" borderId="1" xfId="0" applyNumberFormat="1" applyFont="1" applyFill="1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49" fontId="3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/>
    <xf numFmtId="49" fontId="5" fillId="2" borderId="2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5" fillId="6" borderId="8" xfId="0" applyNumberFormat="1" applyFont="1" applyFill="1" applyBorder="1" applyAlignment="1">
      <alignment horizontal="left" vertical="top" wrapText="1"/>
    </xf>
    <xf numFmtId="49" fontId="5" fillId="6" borderId="0" xfId="0" applyNumberFormat="1" applyFont="1" applyFill="1" applyAlignment="1">
      <alignment horizontal="left" vertical="top" wrapText="1"/>
    </xf>
    <xf numFmtId="49" fontId="5" fillId="6" borderId="9" xfId="0" applyNumberFormat="1" applyFont="1" applyFill="1" applyBorder="1" applyAlignment="1">
      <alignment horizontal="left" vertical="top" wrapText="1"/>
    </xf>
    <xf numFmtId="49" fontId="5" fillId="6" borderId="2" xfId="0" applyNumberFormat="1" applyFont="1" applyFill="1" applyBorder="1" applyAlignment="1">
      <alignment horizontal="left" vertical="top" wrapText="1"/>
    </xf>
    <xf numFmtId="49" fontId="5" fillId="6" borderId="3" xfId="0" applyNumberFormat="1" applyFont="1" applyFill="1" applyBorder="1" applyAlignment="1">
      <alignment horizontal="left" vertical="top" wrapText="1"/>
    </xf>
    <xf numFmtId="49" fontId="5" fillId="6" borderId="4" xfId="0" applyNumberFormat="1" applyFont="1" applyFill="1" applyBorder="1" applyAlignment="1">
      <alignment horizontal="left" vertical="top" wrapText="1"/>
    </xf>
    <xf numFmtId="0" fontId="5" fillId="6" borderId="3" xfId="0" applyFont="1" applyFill="1" applyBorder="1"/>
    <xf numFmtId="0" fontId="5" fillId="6" borderId="4" xfId="0" applyFont="1" applyFill="1" applyBorder="1"/>
    <xf numFmtId="0" fontId="12" fillId="0" borderId="8" xfId="0" applyFont="1" applyBorder="1" applyAlignment="1">
      <alignment wrapText="1"/>
    </xf>
    <xf numFmtId="0" fontId="12" fillId="0" borderId="0" xfId="0" applyFont="1" applyAlignment="1">
      <alignment wrapText="1"/>
    </xf>
  </cellXfs>
  <cellStyles count="2">
    <cellStyle name="Normální" xfId="0" builtinId="0"/>
    <cellStyle name="Normální 2" xfId="1" xr:uid="{680D0F47-59BF-403A-AFC8-34F89FD52336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3175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14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g. Baďurová Monika" id="{9825F2EB-55BC-474D-8B79-915BBC758B8D}" userId="S::monika.badurova@stramberk.cz::25a18e7d-3a8a-4942-8181-dcc05506fdd1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36" dT="2024-11-13T15:57:49.82" personId="{9825F2EB-55BC-474D-8B79-915BBC758B8D}" id="{296E69E9-D82D-4B27-8770-2C4AD28A83E5}">
    <text>Dotace MAS Lašsko - svahová sekačka</text>
  </threadedComment>
  <threadedComment ref="H615" dT="2024-11-08T08:33:13.80" personId="{9825F2EB-55BC-474D-8B79-915BBC758B8D}" id="{BDBB61D1-FF33-4615-8522-4E65CB9BF824}">
    <text>dle platných smluv, v nájmu 51 738 Kč z pronájmu plnynovodu</text>
  </threadedComment>
  <threadedComment ref="H643" dT="2024-11-08T08:34:25.84" personId="{9825F2EB-55BC-474D-8B79-915BBC758B8D}" id="{DABB5E99-3E1C-437F-843E-A39D4D21602F}">
    <text>dle posledních předpisů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19"/>
  <sheetViews>
    <sheetView tabSelected="1" workbookViewId="0">
      <pane ySplit="4" topLeftCell="A978" activePane="bottomLeft" state="frozen"/>
      <selection pane="bottomLeft" activeCell="N1019" sqref="N1019"/>
    </sheetView>
  </sheetViews>
  <sheetFormatPr defaultRowHeight="15" outlineLevelRow="1" x14ac:dyDescent="0.25"/>
  <cols>
    <col min="1" max="1" width="4" customWidth="1"/>
    <col min="2" max="2" width="6" customWidth="1"/>
    <col min="3" max="3" width="5.28515625" customWidth="1"/>
    <col min="4" max="4" width="5.42578125" customWidth="1"/>
    <col min="5" max="5" width="70.28515625" bestFit="1" customWidth="1"/>
    <col min="6" max="10" width="13.140625" customWidth="1"/>
    <col min="11" max="15" width="13.7109375" customWidth="1"/>
  </cols>
  <sheetData>
    <row r="1" spans="1:15" ht="16.899999999999999" customHeight="1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ht="17.25" customHeight="1" x14ac:dyDescent="0.25">
      <c r="A2" s="101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18.75" customHeight="1" x14ac:dyDescent="0.25">
      <c r="A3" s="103" t="s">
        <v>703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5" s="1" customFormat="1" ht="21.75" customHeight="1" x14ac:dyDescent="0.25">
      <c r="A4" s="2" t="s">
        <v>2</v>
      </c>
      <c r="B4" s="2" t="s">
        <v>3</v>
      </c>
      <c r="C4" s="17" t="s">
        <v>4</v>
      </c>
      <c r="D4" s="2" t="s">
        <v>5</v>
      </c>
      <c r="E4" s="2" t="s">
        <v>6</v>
      </c>
      <c r="F4" s="2" t="s">
        <v>699</v>
      </c>
      <c r="G4" s="2" t="s">
        <v>7</v>
      </c>
      <c r="H4" s="2" t="s">
        <v>8</v>
      </c>
      <c r="I4" s="2" t="s">
        <v>701</v>
      </c>
      <c r="J4" s="2" t="s">
        <v>702</v>
      </c>
      <c r="K4" s="2" t="s">
        <v>700</v>
      </c>
      <c r="L4" s="2" t="s">
        <v>9</v>
      </c>
      <c r="M4" s="2" t="s">
        <v>10</v>
      </c>
      <c r="N4" s="2" t="s">
        <v>701</v>
      </c>
      <c r="O4" s="2" t="s">
        <v>702</v>
      </c>
    </row>
    <row r="5" spans="1:15" ht="12" customHeight="1" x14ac:dyDescent="0.25">
      <c r="A5" s="3" t="s">
        <v>11</v>
      </c>
      <c r="B5" s="3" t="s">
        <v>12</v>
      </c>
      <c r="C5" s="3" t="s">
        <v>13</v>
      </c>
      <c r="D5" s="3" t="s">
        <v>14</v>
      </c>
      <c r="E5" s="4" t="s">
        <v>15</v>
      </c>
      <c r="F5" s="19">
        <v>12300000</v>
      </c>
      <c r="G5" s="19">
        <v>12300000</v>
      </c>
      <c r="H5" s="30">
        <v>0</v>
      </c>
      <c r="I5" s="71">
        <v>0</v>
      </c>
      <c r="J5" s="70">
        <f>SUM(G5+I5)</f>
        <v>12300000</v>
      </c>
      <c r="K5" s="5">
        <v>0</v>
      </c>
      <c r="L5" s="5">
        <v>0</v>
      </c>
      <c r="M5" s="5">
        <v>0</v>
      </c>
      <c r="N5" s="5">
        <v>0</v>
      </c>
      <c r="O5" s="5">
        <v>0</v>
      </c>
    </row>
    <row r="6" spans="1:15" ht="12" customHeight="1" x14ac:dyDescent="0.25">
      <c r="A6" s="3" t="s">
        <v>11</v>
      </c>
      <c r="B6" s="3" t="s">
        <v>12</v>
      </c>
      <c r="C6" s="3" t="s">
        <v>13</v>
      </c>
      <c r="D6" s="3" t="s">
        <v>16</v>
      </c>
      <c r="E6" s="4" t="s">
        <v>17</v>
      </c>
      <c r="F6" s="19">
        <v>1000000</v>
      </c>
      <c r="G6" s="19">
        <v>1000000</v>
      </c>
      <c r="H6" s="30">
        <v>0</v>
      </c>
      <c r="I6" s="71">
        <v>0</v>
      </c>
      <c r="J6" s="70">
        <f t="shared" ref="J6:J20" si="0">SUM(G6+I6)</f>
        <v>1000000</v>
      </c>
      <c r="K6" s="5">
        <v>0</v>
      </c>
      <c r="L6" s="5">
        <v>0</v>
      </c>
      <c r="M6" s="5">
        <v>0</v>
      </c>
      <c r="N6" s="5">
        <v>0</v>
      </c>
      <c r="O6" s="5">
        <v>0</v>
      </c>
    </row>
    <row r="7" spans="1:15" ht="12" customHeight="1" x14ac:dyDescent="0.25">
      <c r="A7" s="3" t="s">
        <v>11</v>
      </c>
      <c r="B7" s="3" t="s">
        <v>12</v>
      </c>
      <c r="C7" s="3" t="s">
        <v>13</v>
      </c>
      <c r="D7" s="3" t="s">
        <v>18</v>
      </c>
      <c r="E7" s="4" t="s">
        <v>19</v>
      </c>
      <c r="F7" s="19">
        <v>2200000</v>
      </c>
      <c r="G7" s="19">
        <v>2200000</v>
      </c>
      <c r="H7" s="30">
        <v>0</v>
      </c>
      <c r="I7" s="71">
        <v>0</v>
      </c>
      <c r="J7" s="70">
        <f t="shared" si="0"/>
        <v>2200000</v>
      </c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1:15" ht="12" customHeight="1" x14ac:dyDescent="0.25">
      <c r="A8" s="3" t="s">
        <v>11</v>
      </c>
      <c r="B8" s="3" t="s">
        <v>12</v>
      </c>
      <c r="C8" s="3" t="s">
        <v>13</v>
      </c>
      <c r="D8" s="3" t="s">
        <v>20</v>
      </c>
      <c r="E8" s="4" t="s">
        <v>21</v>
      </c>
      <c r="F8" s="19">
        <v>17500000</v>
      </c>
      <c r="G8" s="19">
        <v>17500000</v>
      </c>
      <c r="H8" s="72">
        <v>0</v>
      </c>
      <c r="I8" s="71">
        <v>0</v>
      </c>
      <c r="J8" s="70">
        <f t="shared" si="0"/>
        <v>17500000</v>
      </c>
      <c r="K8" s="5">
        <v>0</v>
      </c>
      <c r="L8" s="5">
        <v>0</v>
      </c>
      <c r="M8" s="5">
        <v>0</v>
      </c>
      <c r="N8" s="5">
        <v>0</v>
      </c>
      <c r="O8" s="5">
        <v>0</v>
      </c>
    </row>
    <row r="9" spans="1:15" ht="12" customHeight="1" x14ac:dyDescent="0.25">
      <c r="A9" s="3" t="s">
        <v>11</v>
      </c>
      <c r="B9" s="3" t="s">
        <v>12</v>
      </c>
      <c r="C9" s="3" t="s">
        <v>13</v>
      </c>
      <c r="D9" s="3" t="s">
        <v>22</v>
      </c>
      <c r="E9" s="4" t="s">
        <v>23</v>
      </c>
      <c r="F9" s="19">
        <v>1400000</v>
      </c>
      <c r="G9" s="19">
        <v>1400000</v>
      </c>
      <c r="H9" s="72">
        <v>0</v>
      </c>
      <c r="I9" s="71">
        <v>0</v>
      </c>
      <c r="J9" s="70">
        <f t="shared" si="0"/>
        <v>1400000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1:15" ht="12" customHeight="1" x14ac:dyDescent="0.25">
      <c r="A10" s="3" t="s">
        <v>11</v>
      </c>
      <c r="B10" s="3" t="s">
        <v>12</v>
      </c>
      <c r="C10" s="100"/>
      <c r="D10" s="3" t="s">
        <v>24</v>
      </c>
      <c r="E10" s="4" t="s">
        <v>25</v>
      </c>
      <c r="F10" s="19">
        <v>34400000</v>
      </c>
      <c r="G10" s="19">
        <v>34400000</v>
      </c>
      <c r="H10" s="72">
        <v>0</v>
      </c>
      <c r="I10" s="71">
        <v>0</v>
      </c>
      <c r="J10" s="70">
        <f t="shared" si="0"/>
        <v>34400000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</row>
    <row r="11" spans="1:15" ht="12" customHeight="1" x14ac:dyDescent="0.25">
      <c r="A11" s="3" t="s">
        <v>11</v>
      </c>
      <c r="B11" s="3" t="s">
        <v>12</v>
      </c>
      <c r="C11" s="100"/>
      <c r="D11" s="3" t="s">
        <v>26</v>
      </c>
      <c r="E11" s="4" t="s">
        <v>27</v>
      </c>
      <c r="F11" s="19">
        <v>16000</v>
      </c>
      <c r="G11" s="19">
        <v>16000</v>
      </c>
      <c r="H11" s="72">
        <v>0</v>
      </c>
      <c r="I11" s="71">
        <v>0</v>
      </c>
      <c r="J11" s="70">
        <f t="shared" si="0"/>
        <v>16000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</row>
    <row r="12" spans="1:15" ht="12" customHeight="1" x14ac:dyDescent="0.25">
      <c r="A12" s="3" t="s">
        <v>11</v>
      </c>
      <c r="B12" s="3" t="s">
        <v>12</v>
      </c>
      <c r="C12" s="3" t="s">
        <v>13</v>
      </c>
      <c r="D12" s="3" t="s">
        <v>28</v>
      </c>
      <c r="E12" s="4" t="s">
        <v>29</v>
      </c>
      <c r="F12" s="19">
        <v>1000</v>
      </c>
      <c r="G12" s="19">
        <v>1000</v>
      </c>
      <c r="H12" s="72">
        <v>0</v>
      </c>
      <c r="I12" s="71">
        <v>0</v>
      </c>
      <c r="J12" s="70">
        <f t="shared" si="0"/>
        <v>1000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5" ht="12" customHeight="1" x14ac:dyDescent="0.25">
      <c r="A13" s="3" t="s">
        <v>11</v>
      </c>
      <c r="B13" s="3" t="s">
        <v>12</v>
      </c>
      <c r="C13" s="3" t="s">
        <v>13</v>
      </c>
      <c r="D13" s="3" t="s">
        <v>30</v>
      </c>
      <c r="E13" s="4" t="s">
        <v>31</v>
      </c>
      <c r="F13" s="19">
        <v>74000</v>
      </c>
      <c r="G13" s="19">
        <v>74000</v>
      </c>
      <c r="H13" s="72">
        <v>0</v>
      </c>
      <c r="I13" s="71">
        <v>0</v>
      </c>
      <c r="J13" s="70">
        <f t="shared" si="0"/>
        <v>74000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5" ht="12" customHeight="1" x14ac:dyDescent="0.25">
      <c r="A14" s="3" t="s">
        <v>11</v>
      </c>
      <c r="B14" s="3" t="s">
        <v>12</v>
      </c>
      <c r="C14" s="100"/>
      <c r="D14" s="3" t="s">
        <v>32</v>
      </c>
      <c r="E14" s="4" t="s">
        <v>33</v>
      </c>
      <c r="F14" s="19">
        <v>420000</v>
      </c>
      <c r="G14" s="19">
        <v>420000</v>
      </c>
      <c r="H14" s="72">
        <v>0</v>
      </c>
      <c r="I14" s="71">
        <v>0</v>
      </c>
      <c r="J14" s="70">
        <f t="shared" si="0"/>
        <v>420000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1:15" ht="12" customHeight="1" x14ac:dyDescent="0.25">
      <c r="A15" s="3" t="s">
        <v>11</v>
      </c>
      <c r="B15" s="3" t="s">
        <v>12</v>
      </c>
      <c r="C15" s="100"/>
      <c r="D15" s="3" t="s">
        <v>34</v>
      </c>
      <c r="E15" s="4" t="s">
        <v>35</v>
      </c>
      <c r="F15" s="19">
        <v>341000</v>
      </c>
      <c r="G15" s="19">
        <v>341000</v>
      </c>
      <c r="H15" s="72">
        <v>0</v>
      </c>
      <c r="I15" s="71">
        <v>0</v>
      </c>
      <c r="J15" s="70">
        <f t="shared" si="0"/>
        <v>341000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1:15" ht="12" customHeight="1" x14ac:dyDescent="0.25">
      <c r="A16" s="3" t="s">
        <v>11</v>
      </c>
      <c r="B16" s="3" t="s">
        <v>12</v>
      </c>
      <c r="C16" s="3" t="s">
        <v>13</v>
      </c>
      <c r="D16" s="3" t="s">
        <v>36</v>
      </c>
      <c r="E16" s="4" t="s">
        <v>37</v>
      </c>
      <c r="F16" s="19">
        <v>2500000</v>
      </c>
      <c r="G16" s="19">
        <v>2500000</v>
      </c>
      <c r="H16" s="72">
        <v>0</v>
      </c>
      <c r="I16" s="71">
        <v>0</v>
      </c>
      <c r="J16" s="70">
        <f t="shared" si="0"/>
        <v>2500000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1:15" ht="12" customHeight="1" x14ac:dyDescent="0.25">
      <c r="A17" s="3" t="s">
        <v>11</v>
      </c>
      <c r="B17" s="3" t="s">
        <v>12</v>
      </c>
      <c r="C17" s="8"/>
      <c r="D17" s="3" t="s">
        <v>38</v>
      </c>
      <c r="E17" s="4" t="s">
        <v>39</v>
      </c>
      <c r="F17" s="19">
        <v>140000</v>
      </c>
      <c r="G17" s="19">
        <v>140000</v>
      </c>
      <c r="H17" s="72">
        <v>0</v>
      </c>
      <c r="I17" s="71">
        <v>0</v>
      </c>
      <c r="J17" s="70">
        <f t="shared" si="0"/>
        <v>140000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</row>
    <row r="18" spans="1:15" ht="12" customHeight="1" x14ac:dyDescent="0.25">
      <c r="A18" s="3" t="s">
        <v>11</v>
      </c>
      <c r="B18" s="3"/>
      <c r="C18" s="8"/>
      <c r="D18" s="3" t="s">
        <v>659</v>
      </c>
      <c r="E18" s="37" t="s">
        <v>661</v>
      </c>
      <c r="F18" s="19">
        <v>280000</v>
      </c>
      <c r="G18" s="19">
        <v>280000</v>
      </c>
      <c r="H18" s="72">
        <v>0</v>
      </c>
      <c r="I18" s="71">
        <v>0</v>
      </c>
      <c r="J18" s="70">
        <f t="shared" si="0"/>
        <v>280000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1:15" ht="12" customHeight="1" x14ac:dyDescent="0.25">
      <c r="A19" s="3" t="s">
        <v>11</v>
      </c>
      <c r="B19" s="3"/>
      <c r="C19" s="8"/>
      <c r="D19" s="3" t="s">
        <v>660</v>
      </c>
      <c r="E19" s="59" t="s">
        <v>662</v>
      </c>
      <c r="F19" s="19">
        <v>135000</v>
      </c>
      <c r="G19" s="19">
        <v>135000</v>
      </c>
      <c r="H19" s="72">
        <v>0</v>
      </c>
      <c r="I19" s="71">
        <v>0</v>
      </c>
      <c r="J19" s="70">
        <f t="shared" si="0"/>
        <v>135000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5" ht="12" customHeight="1" x14ac:dyDescent="0.25">
      <c r="A20" s="3" t="s">
        <v>11</v>
      </c>
      <c r="B20" s="3" t="s">
        <v>12</v>
      </c>
      <c r="C20" s="8"/>
      <c r="D20" s="3" t="s">
        <v>40</v>
      </c>
      <c r="E20" s="4" t="s">
        <v>41</v>
      </c>
      <c r="F20" s="19">
        <v>6000000</v>
      </c>
      <c r="G20" s="19">
        <v>6000000</v>
      </c>
      <c r="H20" s="72">
        <v>0</v>
      </c>
      <c r="I20" s="71">
        <v>0</v>
      </c>
      <c r="J20" s="70">
        <f t="shared" si="0"/>
        <v>6000000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</row>
    <row r="21" spans="1:15" ht="12" customHeight="1" x14ac:dyDescent="0.25">
      <c r="A21" s="99" t="s">
        <v>3</v>
      </c>
      <c r="B21" s="100"/>
      <c r="C21" s="100"/>
      <c r="D21" s="100"/>
      <c r="E21" s="100"/>
      <c r="F21" s="6">
        <f t="shared" ref="F21:H21" si="1">SUM(F5:F20)</f>
        <v>78707000</v>
      </c>
      <c r="G21" s="6">
        <f t="shared" si="1"/>
        <v>78707000</v>
      </c>
      <c r="H21" s="73">
        <f t="shared" si="1"/>
        <v>0</v>
      </c>
      <c r="I21" s="6">
        <f t="shared" ref="I21" si="2">SUM(I5:I20)</f>
        <v>0</v>
      </c>
      <c r="J21" s="6">
        <f t="shared" ref="J21:O21" si="3">SUM(J5:J20)</f>
        <v>78707000</v>
      </c>
      <c r="K21" s="6">
        <f t="shared" ref="K21:L21" si="4">SUM(K5:K20)</f>
        <v>0</v>
      </c>
      <c r="L21" s="6">
        <f t="shared" si="4"/>
        <v>0</v>
      </c>
      <c r="M21" s="6">
        <f t="shared" si="3"/>
        <v>0</v>
      </c>
      <c r="N21" s="6">
        <f t="shared" ref="N21" si="5">SUM(N5:N20)</f>
        <v>0</v>
      </c>
      <c r="O21" s="6">
        <f t="shared" si="3"/>
        <v>0</v>
      </c>
    </row>
    <row r="22" spans="1:15" ht="12" customHeight="1" outlineLevel="1" x14ac:dyDescent="0.25">
      <c r="A22" s="3" t="s">
        <v>11</v>
      </c>
      <c r="B22" s="3" t="s">
        <v>42</v>
      </c>
      <c r="C22" s="3" t="s">
        <v>13</v>
      </c>
      <c r="D22" s="3" t="s">
        <v>43</v>
      </c>
      <c r="E22" s="4" t="s">
        <v>44</v>
      </c>
      <c r="F22" s="5">
        <v>20000</v>
      </c>
      <c r="G22" s="5">
        <v>20000</v>
      </c>
      <c r="H22" s="34">
        <v>0</v>
      </c>
      <c r="I22" s="80">
        <v>0</v>
      </c>
      <c r="J22" s="70">
        <f>SUM(G22+I22)</f>
        <v>20000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</row>
    <row r="23" spans="1:15" ht="12" customHeight="1" x14ac:dyDescent="0.25">
      <c r="A23" s="99" t="s">
        <v>45</v>
      </c>
      <c r="B23" s="100"/>
      <c r="C23" s="100"/>
      <c r="D23" s="100"/>
      <c r="E23" s="100"/>
      <c r="F23" s="6">
        <f>SUM(F22)</f>
        <v>20000</v>
      </c>
      <c r="G23" s="6">
        <f>SUM(G22)</f>
        <v>20000</v>
      </c>
      <c r="H23" s="73">
        <f t="shared" ref="H23" si="6">SUM(H22)</f>
        <v>0</v>
      </c>
      <c r="I23" s="6">
        <f t="shared" ref="I23" si="7">SUM(I22)</f>
        <v>0</v>
      </c>
      <c r="J23" s="6">
        <f>SUM(J22)</f>
        <v>20000</v>
      </c>
      <c r="K23" s="6">
        <f t="shared" ref="K23:L23" si="8">SUM(K22)</f>
        <v>0</v>
      </c>
      <c r="L23" s="6">
        <f t="shared" si="8"/>
        <v>0</v>
      </c>
      <c r="M23" s="6">
        <f t="shared" ref="M23:O23" si="9">SUM(M22)</f>
        <v>0</v>
      </c>
      <c r="N23" s="6">
        <f t="shared" ref="N23" si="10">SUM(N22)</f>
        <v>0</v>
      </c>
      <c r="O23" s="6">
        <f t="shared" si="9"/>
        <v>0</v>
      </c>
    </row>
    <row r="24" spans="1:15" ht="12" customHeight="1" outlineLevel="1" x14ac:dyDescent="0.25">
      <c r="A24" s="3" t="s">
        <v>11</v>
      </c>
      <c r="B24" s="3" t="s">
        <v>46</v>
      </c>
      <c r="C24" s="3" t="s">
        <v>13</v>
      </c>
      <c r="D24" s="3" t="s">
        <v>43</v>
      </c>
      <c r="E24" s="4" t="s">
        <v>44</v>
      </c>
      <c r="F24" s="5">
        <v>3000</v>
      </c>
      <c r="G24" s="5">
        <v>3000</v>
      </c>
      <c r="H24" s="34">
        <v>0</v>
      </c>
      <c r="I24" s="80">
        <v>0</v>
      </c>
      <c r="J24" s="70">
        <f>SUM(G24+I24)</f>
        <v>3000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</row>
    <row r="25" spans="1:15" ht="12" customHeight="1" x14ac:dyDescent="0.25">
      <c r="A25" s="99" t="s">
        <v>47</v>
      </c>
      <c r="B25" s="100"/>
      <c r="C25" s="100"/>
      <c r="D25" s="100"/>
      <c r="E25" s="100"/>
      <c r="F25" s="6">
        <f t="shared" ref="F25:G25" si="11">SUM(F24)</f>
        <v>3000</v>
      </c>
      <c r="G25" s="6">
        <f t="shared" si="11"/>
        <v>3000</v>
      </c>
      <c r="H25" s="73">
        <f t="shared" ref="H25:K25" si="12">SUM(H24)</f>
        <v>0</v>
      </c>
      <c r="I25" s="6">
        <f t="shared" ref="I25" si="13">SUM(I24)</f>
        <v>0</v>
      </c>
      <c r="J25" s="6">
        <f t="shared" si="12"/>
        <v>3000</v>
      </c>
      <c r="K25" s="6">
        <f t="shared" si="12"/>
        <v>0</v>
      </c>
      <c r="L25" s="6">
        <f t="shared" ref="L25" si="14">SUM(L24)</f>
        <v>0</v>
      </c>
      <c r="M25" s="6">
        <f t="shared" ref="M25:O25" si="15">SUM(M24)</f>
        <v>0</v>
      </c>
      <c r="N25" s="6">
        <f t="shared" ref="N25" si="16">SUM(N24)</f>
        <v>0</v>
      </c>
      <c r="O25" s="6">
        <f t="shared" si="15"/>
        <v>0</v>
      </c>
    </row>
    <row r="26" spans="1:15" ht="12" customHeight="1" outlineLevel="1" x14ac:dyDescent="0.25">
      <c r="A26" s="3" t="s">
        <v>11</v>
      </c>
      <c r="B26" s="3" t="s">
        <v>48</v>
      </c>
      <c r="C26" s="3" t="s">
        <v>13</v>
      </c>
      <c r="D26" s="3" t="s">
        <v>43</v>
      </c>
      <c r="E26" s="4" t="s">
        <v>44</v>
      </c>
      <c r="F26" s="19">
        <v>10000</v>
      </c>
      <c r="G26" s="19">
        <v>10000</v>
      </c>
      <c r="H26" s="34">
        <v>0</v>
      </c>
      <c r="I26" s="80">
        <v>0</v>
      </c>
      <c r="J26" s="70">
        <f>SUM(G26,I26)</f>
        <v>10000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</row>
    <row r="27" spans="1:15" ht="12" customHeight="1" x14ac:dyDescent="0.25">
      <c r="A27" s="99" t="s">
        <v>49</v>
      </c>
      <c r="B27" s="100"/>
      <c r="C27" s="100"/>
      <c r="D27" s="100"/>
      <c r="E27" s="100"/>
      <c r="F27" s="6">
        <f t="shared" ref="F27:G27" si="17">SUM(F26)</f>
        <v>10000</v>
      </c>
      <c r="G27" s="6">
        <f t="shared" si="17"/>
        <v>10000</v>
      </c>
      <c r="H27" s="73">
        <f t="shared" ref="H27:K27" si="18">SUM(H26)</f>
        <v>0</v>
      </c>
      <c r="I27" s="6">
        <f t="shared" ref="I27" si="19">SUM(I26)</f>
        <v>0</v>
      </c>
      <c r="J27" s="6">
        <f t="shared" si="18"/>
        <v>10000</v>
      </c>
      <c r="K27" s="6">
        <f t="shared" si="18"/>
        <v>0</v>
      </c>
      <c r="L27" s="6">
        <f t="shared" ref="L27" si="20">SUM(L26)</f>
        <v>0</v>
      </c>
      <c r="M27" s="6">
        <f t="shared" ref="M27:O27" si="21">SUM(M26)</f>
        <v>0</v>
      </c>
      <c r="N27" s="6">
        <f t="shared" ref="N27" si="22">SUM(N26)</f>
        <v>0</v>
      </c>
      <c r="O27" s="6">
        <f t="shared" si="21"/>
        <v>0</v>
      </c>
    </row>
    <row r="28" spans="1:15" ht="12" customHeight="1" outlineLevel="1" x14ac:dyDescent="0.25">
      <c r="A28" s="3" t="s">
        <v>11</v>
      </c>
      <c r="B28" s="3" t="s">
        <v>50</v>
      </c>
      <c r="C28" s="3" t="s">
        <v>13</v>
      </c>
      <c r="D28" s="3" t="s">
        <v>43</v>
      </c>
      <c r="E28" s="4" t="s">
        <v>44</v>
      </c>
      <c r="F28" s="19">
        <v>6000</v>
      </c>
      <c r="G28" s="19">
        <v>6000</v>
      </c>
      <c r="H28" s="34">
        <v>0</v>
      </c>
      <c r="I28" s="80">
        <v>0</v>
      </c>
      <c r="J28" s="70">
        <f>SUM(G28+I28)</f>
        <v>6000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</row>
    <row r="29" spans="1:15" ht="12" customHeight="1" x14ac:dyDescent="0.25">
      <c r="A29" s="99" t="s">
        <v>51</v>
      </c>
      <c r="B29" s="100"/>
      <c r="C29" s="100"/>
      <c r="D29" s="100"/>
      <c r="E29" s="100"/>
      <c r="F29" s="6">
        <f t="shared" ref="F29:G29" si="23">SUM(F28)</f>
        <v>6000</v>
      </c>
      <c r="G29" s="6">
        <f t="shared" si="23"/>
        <v>6000</v>
      </c>
      <c r="H29" s="73">
        <f t="shared" ref="H29:K29" si="24">SUM(H28)</f>
        <v>0</v>
      </c>
      <c r="I29" s="6">
        <f t="shared" ref="I29" si="25">SUM(I28)</f>
        <v>0</v>
      </c>
      <c r="J29" s="6">
        <f t="shared" si="24"/>
        <v>6000</v>
      </c>
      <c r="K29" s="6">
        <f t="shared" si="24"/>
        <v>0</v>
      </c>
      <c r="L29" s="6">
        <f t="shared" ref="L29" si="26">SUM(L28)</f>
        <v>0</v>
      </c>
      <c r="M29" s="6">
        <f t="shared" ref="M29:O29" si="27">SUM(M28)</f>
        <v>0</v>
      </c>
      <c r="N29" s="6">
        <f t="shared" ref="N29" si="28">SUM(N28)</f>
        <v>0</v>
      </c>
      <c r="O29" s="6">
        <f t="shared" si="27"/>
        <v>0</v>
      </c>
    </row>
    <row r="30" spans="1:15" ht="12" customHeight="1" outlineLevel="1" x14ac:dyDescent="0.25">
      <c r="A30" s="3" t="s">
        <v>11</v>
      </c>
      <c r="B30" s="3" t="s">
        <v>52</v>
      </c>
      <c r="C30" s="3" t="s">
        <v>13</v>
      </c>
      <c r="D30" s="3" t="s">
        <v>43</v>
      </c>
      <c r="E30" s="4" t="s">
        <v>44</v>
      </c>
      <c r="F30" s="5">
        <v>150000</v>
      </c>
      <c r="G30" s="5">
        <v>150000</v>
      </c>
      <c r="H30" s="34">
        <v>0</v>
      </c>
      <c r="I30" s="80">
        <v>0</v>
      </c>
      <c r="J30" s="70">
        <f>SUM(G30,I30)</f>
        <v>150000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</row>
    <row r="31" spans="1:15" ht="12" customHeight="1" x14ac:dyDescent="0.25">
      <c r="A31" s="99" t="s">
        <v>53</v>
      </c>
      <c r="B31" s="100"/>
      <c r="C31" s="100"/>
      <c r="D31" s="100"/>
      <c r="E31" s="100"/>
      <c r="F31" s="6">
        <f t="shared" ref="F31:G31" si="29">SUM(F30)</f>
        <v>150000</v>
      </c>
      <c r="G31" s="6">
        <f t="shared" si="29"/>
        <v>150000</v>
      </c>
      <c r="H31" s="73">
        <f t="shared" ref="H31:K31" si="30">SUM(H30)</f>
        <v>0</v>
      </c>
      <c r="I31" s="6">
        <f t="shared" ref="I31" si="31">SUM(I30)</f>
        <v>0</v>
      </c>
      <c r="J31" s="6">
        <f t="shared" si="30"/>
        <v>150000</v>
      </c>
      <c r="K31" s="6">
        <f t="shared" si="30"/>
        <v>0</v>
      </c>
      <c r="L31" s="6">
        <f t="shared" ref="L31" si="32">SUM(L30)</f>
        <v>0</v>
      </c>
      <c r="M31" s="6">
        <f t="shared" ref="M31:O31" si="33">SUM(M30)</f>
        <v>0</v>
      </c>
      <c r="N31" s="6">
        <f t="shared" ref="N31" si="34">SUM(N30)</f>
        <v>0</v>
      </c>
      <c r="O31" s="6">
        <f t="shared" si="33"/>
        <v>0</v>
      </c>
    </row>
    <row r="32" spans="1:15" ht="12" customHeight="1" outlineLevel="1" x14ac:dyDescent="0.25">
      <c r="A32" s="3" t="s">
        <v>11</v>
      </c>
      <c r="B32" s="3" t="s">
        <v>54</v>
      </c>
      <c r="C32" s="3" t="s">
        <v>13</v>
      </c>
      <c r="D32" s="3" t="s">
        <v>43</v>
      </c>
      <c r="E32" s="4" t="s">
        <v>44</v>
      </c>
      <c r="F32" s="19">
        <v>3000</v>
      </c>
      <c r="G32" s="19">
        <v>3000</v>
      </c>
      <c r="H32" s="34">
        <v>0</v>
      </c>
      <c r="I32" s="80">
        <v>0</v>
      </c>
      <c r="J32" s="70">
        <f>SUM(G32+I32)</f>
        <v>3000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</row>
    <row r="33" spans="1:15" ht="12" customHeight="1" x14ac:dyDescent="0.25">
      <c r="A33" s="99" t="s">
        <v>55</v>
      </c>
      <c r="B33" s="100"/>
      <c r="C33" s="100"/>
      <c r="D33" s="100"/>
      <c r="E33" s="100"/>
      <c r="F33" s="6">
        <f t="shared" ref="F33:G33" si="35">SUM(F32)</f>
        <v>3000</v>
      </c>
      <c r="G33" s="6">
        <f t="shared" si="35"/>
        <v>3000</v>
      </c>
      <c r="H33" s="73">
        <f t="shared" ref="H33:K33" si="36">SUM(H32)</f>
        <v>0</v>
      </c>
      <c r="I33" s="6">
        <f t="shared" ref="I33" si="37">SUM(I32)</f>
        <v>0</v>
      </c>
      <c r="J33" s="6">
        <f t="shared" si="36"/>
        <v>3000</v>
      </c>
      <c r="K33" s="6">
        <f t="shared" si="36"/>
        <v>0</v>
      </c>
      <c r="L33" s="6">
        <f t="shared" ref="L33" si="38">SUM(L32)</f>
        <v>0</v>
      </c>
      <c r="M33" s="6">
        <f t="shared" ref="M33:O33" si="39">SUM(M32)</f>
        <v>0</v>
      </c>
      <c r="N33" s="6">
        <f t="shared" ref="N33" si="40">SUM(N32)</f>
        <v>0</v>
      </c>
      <c r="O33" s="6">
        <f t="shared" si="39"/>
        <v>0</v>
      </c>
    </row>
    <row r="34" spans="1:15" ht="12" customHeight="1" outlineLevel="1" x14ac:dyDescent="0.25">
      <c r="A34" s="3" t="s">
        <v>11</v>
      </c>
      <c r="B34" s="3" t="s">
        <v>56</v>
      </c>
      <c r="C34" s="3" t="s">
        <v>13</v>
      </c>
      <c r="D34" s="3" t="s">
        <v>43</v>
      </c>
      <c r="E34" s="4" t="s">
        <v>44</v>
      </c>
      <c r="F34" s="5">
        <v>1000</v>
      </c>
      <c r="G34" s="5">
        <v>1000</v>
      </c>
      <c r="H34" s="34">
        <v>0</v>
      </c>
      <c r="I34" s="80">
        <v>0</v>
      </c>
      <c r="J34" s="70">
        <f>SUM(G34+I34)</f>
        <v>1000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1:15" ht="12" customHeight="1" x14ac:dyDescent="0.25">
      <c r="A35" s="99" t="s">
        <v>57</v>
      </c>
      <c r="B35" s="100"/>
      <c r="C35" s="100"/>
      <c r="D35" s="100"/>
      <c r="E35" s="100"/>
      <c r="F35" s="6">
        <f t="shared" ref="F35:G35" si="41">SUM(F34)</f>
        <v>1000</v>
      </c>
      <c r="G35" s="6">
        <f t="shared" si="41"/>
        <v>1000</v>
      </c>
      <c r="H35" s="73">
        <f t="shared" ref="H35:K35" si="42">SUM(H34)</f>
        <v>0</v>
      </c>
      <c r="I35" s="6">
        <f t="shared" ref="I35" si="43">SUM(I34)</f>
        <v>0</v>
      </c>
      <c r="J35" s="6">
        <f t="shared" si="42"/>
        <v>1000</v>
      </c>
      <c r="K35" s="6">
        <f t="shared" si="42"/>
        <v>0</v>
      </c>
      <c r="L35" s="6">
        <f t="shared" ref="L35" si="44">SUM(L34)</f>
        <v>0</v>
      </c>
      <c r="M35" s="6">
        <f t="shared" ref="M35:O35" si="45">SUM(M34)</f>
        <v>0</v>
      </c>
      <c r="N35" s="6">
        <f t="shared" ref="N35" si="46">SUM(N34)</f>
        <v>0</v>
      </c>
      <c r="O35" s="6">
        <f t="shared" si="45"/>
        <v>0</v>
      </c>
    </row>
    <row r="36" spans="1:15" ht="12" customHeight="1" outlineLevel="1" x14ac:dyDescent="0.25">
      <c r="A36" s="3" t="s">
        <v>11</v>
      </c>
      <c r="B36" s="3" t="s">
        <v>58</v>
      </c>
      <c r="C36" s="3" t="s">
        <v>13</v>
      </c>
      <c r="D36" s="3" t="s">
        <v>43</v>
      </c>
      <c r="E36" s="4" t="s">
        <v>44</v>
      </c>
      <c r="F36" s="19">
        <v>1000</v>
      </c>
      <c r="G36" s="19">
        <v>1000</v>
      </c>
      <c r="H36" s="34">
        <v>0</v>
      </c>
      <c r="I36" s="80">
        <v>0</v>
      </c>
      <c r="J36" s="70">
        <f>SUM(G36+I36)</f>
        <v>1000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</row>
    <row r="37" spans="1:15" ht="12" customHeight="1" x14ac:dyDescent="0.25">
      <c r="A37" s="99" t="s">
        <v>59</v>
      </c>
      <c r="B37" s="100"/>
      <c r="C37" s="100"/>
      <c r="D37" s="100"/>
      <c r="E37" s="100"/>
      <c r="F37" s="6">
        <f t="shared" ref="F37:G37" si="47">SUM(F36)</f>
        <v>1000</v>
      </c>
      <c r="G37" s="6">
        <f t="shared" si="47"/>
        <v>1000</v>
      </c>
      <c r="H37" s="73">
        <f t="shared" ref="H37:K37" si="48">SUM(H36)</f>
        <v>0</v>
      </c>
      <c r="I37" s="6">
        <f t="shared" ref="I37" si="49">SUM(I36)</f>
        <v>0</v>
      </c>
      <c r="J37" s="6">
        <f t="shared" si="48"/>
        <v>1000</v>
      </c>
      <c r="K37" s="6">
        <f t="shared" si="48"/>
        <v>0</v>
      </c>
      <c r="L37" s="6">
        <f t="shared" ref="L37" si="50">SUM(L36)</f>
        <v>0</v>
      </c>
      <c r="M37" s="6">
        <f t="shared" ref="M37:O37" si="51">SUM(M36)</f>
        <v>0</v>
      </c>
      <c r="N37" s="6">
        <f t="shared" ref="N37" si="52">SUM(N36)</f>
        <v>0</v>
      </c>
      <c r="O37" s="6">
        <f t="shared" si="51"/>
        <v>0</v>
      </c>
    </row>
    <row r="38" spans="1:15" ht="12" customHeight="1" outlineLevel="1" x14ac:dyDescent="0.25">
      <c r="A38" s="3" t="s">
        <v>11</v>
      </c>
      <c r="B38" s="3" t="s">
        <v>60</v>
      </c>
      <c r="C38" s="3" t="s">
        <v>13</v>
      </c>
      <c r="D38" s="3" t="s">
        <v>43</v>
      </c>
      <c r="E38" s="4" t="s">
        <v>44</v>
      </c>
      <c r="F38" s="5">
        <v>500</v>
      </c>
      <c r="G38" s="5">
        <v>500</v>
      </c>
      <c r="H38" s="44">
        <v>0</v>
      </c>
      <c r="I38" s="25">
        <v>0</v>
      </c>
      <c r="J38" s="70">
        <f>SUM(G38+I38)</f>
        <v>500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</row>
    <row r="39" spans="1:15" ht="12" customHeight="1" x14ac:dyDescent="0.25">
      <c r="A39" s="99" t="s">
        <v>61</v>
      </c>
      <c r="B39" s="100"/>
      <c r="C39" s="100"/>
      <c r="D39" s="100"/>
      <c r="E39" s="100"/>
      <c r="F39" s="6">
        <f t="shared" ref="F39:G39" si="53">SUM(F38)</f>
        <v>500</v>
      </c>
      <c r="G39" s="6">
        <f t="shared" si="53"/>
        <v>500</v>
      </c>
      <c r="H39" s="73">
        <f t="shared" ref="H39:K39" si="54">SUM(H38)</f>
        <v>0</v>
      </c>
      <c r="I39" s="6">
        <f t="shared" ref="I39" si="55">SUM(I38)</f>
        <v>0</v>
      </c>
      <c r="J39" s="6">
        <f t="shared" si="54"/>
        <v>500</v>
      </c>
      <c r="K39" s="6">
        <f t="shared" si="54"/>
        <v>0</v>
      </c>
      <c r="L39" s="6">
        <f t="shared" ref="L39" si="56">SUM(L38)</f>
        <v>0</v>
      </c>
      <c r="M39" s="6">
        <f t="shared" ref="M39:O39" si="57">SUM(M38)</f>
        <v>0</v>
      </c>
      <c r="N39" s="6">
        <f t="shared" ref="N39" si="58">SUM(N38)</f>
        <v>0</v>
      </c>
      <c r="O39" s="6">
        <f t="shared" si="57"/>
        <v>0</v>
      </c>
    </row>
    <row r="40" spans="1:15" ht="12" customHeight="1" outlineLevel="1" x14ac:dyDescent="0.25">
      <c r="A40" s="3" t="s">
        <v>11</v>
      </c>
      <c r="B40" s="3" t="s">
        <v>62</v>
      </c>
      <c r="C40" s="3" t="s">
        <v>13</v>
      </c>
      <c r="D40" s="3" t="s">
        <v>43</v>
      </c>
      <c r="E40" s="4" t="s">
        <v>44</v>
      </c>
      <c r="F40" s="19">
        <v>500</v>
      </c>
      <c r="G40" s="19">
        <v>500</v>
      </c>
      <c r="H40" s="44">
        <v>0</v>
      </c>
      <c r="I40" s="25">
        <v>0</v>
      </c>
      <c r="J40" s="70">
        <f>SUM(G40+I40)</f>
        <v>500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</row>
    <row r="41" spans="1:15" ht="12" customHeight="1" x14ac:dyDescent="0.25">
      <c r="A41" s="99" t="s">
        <v>63</v>
      </c>
      <c r="B41" s="100"/>
      <c r="C41" s="100"/>
      <c r="D41" s="100"/>
      <c r="E41" s="100"/>
      <c r="F41" s="6">
        <f t="shared" ref="F41:G41" si="59">SUM(F40)</f>
        <v>500</v>
      </c>
      <c r="G41" s="6">
        <f t="shared" si="59"/>
        <v>500</v>
      </c>
      <c r="H41" s="73">
        <f t="shared" ref="H41:K41" si="60">SUM(H40)</f>
        <v>0</v>
      </c>
      <c r="I41" s="6">
        <f t="shared" ref="I41" si="61">SUM(I40)</f>
        <v>0</v>
      </c>
      <c r="J41" s="6">
        <f t="shared" si="60"/>
        <v>500</v>
      </c>
      <c r="K41" s="6">
        <f t="shared" si="60"/>
        <v>0</v>
      </c>
      <c r="L41" s="6">
        <f t="shared" ref="L41" si="62">SUM(L40)</f>
        <v>0</v>
      </c>
      <c r="M41" s="6">
        <f t="shared" ref="M41:O41" si="63">SUM(M40)</f>
        <v>0</v>
      </c>
      <c r="N41" s="6">
        <f t="shared" ref="N41" si="64">SUM(N40)</f>
        <v>0</v>
      </c>
      <c r="O41" s="6">
        <f t="shared" si="63"/>
        <v>0</v>
      </c>
    </row>
    <row r="42" spans="1:15" ht="12" customHeight="1" outlineLevel="1" x14ac:dyDescent="0.25">
      <c r="A42" s="3" t="s">
        <v>11</v>
      </c>
      <c r="B42" s="3" t="s">
        <v>64</v>
      </c>
      <c r="C42" s="3" t="s">
        <v>13</v>
      </c>
      <c r="D42" s="3" t="s">
        <v>43</v>
      </c>
      <c r="E42" s="4" t="s">
        <v>44</v>
      </c>
      <c r="F42" s="19">
        <v>500</v>
      </c>
      <c r="G42" s="19">
        <v>500</v>
      </c>
      <c r="H42" s="44">
        <v>0</v>
      </c>
      <c r="I42" s="25">
        <v>0</v>
      </c>
      <c r="J42" s="70">
        <f>SUM(G42+I42)</f>
        <v>500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</row>
    <row r="43" spans="1:15" ht="12" customHeight="1" x14ac:dyDescent="0.25">
      <c r="A43" s="99" t="s">
        <v>65</v>
      </c>
      <c r="B43" s="100"/>
      <c r="C43" s="100"/>
      <c r="D43" s="100"/>
      <c r="E43" s="100"/>
      <c r="F43" s="6">
        <f t="shared" ref="F43:G43" si="65">SUM(F42)</f>
        <v>500</v>
      </c>
      <c r="G43" s="6">
        <f t="shared" si="65"/>
        <v>500</v>
      </c>
      <c r="H43" s="73">
        <f t="shared" ref="H43:K43" si="66">SUM(H42)</f>
        <v>0</v>
      </c>
      <c r="I43" s="6">
        <f t="shared" ref="I43" si="67">SUM(I42)</f>
        <v>0</v>
      </c>
      <c r="J43" s="6">
        <f t="shared" si="66"/>
        <v>500</v>
      </c>
      <c r="K43" s="6">
        <f t="shared" si="66"/>
        <v>0</v>
      </c>
      <c r="L43" s="6">
        <f t="shared" ref="L43" si="68">SUM(L42)</f>
        <v>0</v>
      </c>
      <c r="M43" s="6">
        <f t="shared" ref="M43:O43" si="69">SUM(M42)</f>
        <v>0</v>
      </c>
      <c r="N43" s="6">
        <f t="shared" ref="N43" si="70">SUM(N42)</f>
        <v>0</v>
      </c>
      <c r="O43" s="6">
        <f t="shared" si="69"/>
        <v>0</v>
      </c>
    </row>
    <row r="44" spans="1:15" ht="12" customHeight="1" outlineLevel="1" x14ac:dyDescent="0.25">
      <c r="A44" s="3" t="s">
        <v>11</v>
      </c>
      <c r="B44" s="3" t="s">
        <v>66</v>
      </c>
      <c r="C44" s="3" t="s">
        <v>13</v>
      </c>
      <c r="D44" s="3" t="s">
        <v>43</v>
      </c>
      <c r="E44" s="4" t="s">
        <v>44</v>
      </c>
      <c r="F44" s="19">
        <v>100</v>
      </c>
      <c r="G44" s="19">
        <v>100</v>
      </c>
      <c r="H44" s="44">
        <v>0</v>
      </c>
      <c r="I44" s="25">
        <v>0</v>
      </c>
      <c r="J44" s="70">
        <f>SUM(G44+I44)</f>
        <v>100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</row>
    <row r="45" spans="1:15" ht="12" customHeight="1" x14ac:dyDescent="0.25">
      <c r="A45" s="99" t="s">
        <v>67</v>
      </c>
      <c r="B45" s="100"/>
      <c r="C45" s="100"/>
      <c r="D45" s="100"/>
      <c r="E45" s="100"/>
      <c r="F45" s="6">
        <f t="shared" ref="F45:G45" si="71">SUM(F44)</f>
        <v>100</v>
      </c>
      <c r="G45" s="6">
        <f t="shared" si="71"/>
        <v>100</v>
      </c>
      <c r="H45" s="73">
        <f t="shared" ref="H45:K45" si="72">SUM(H44)</f>
        <v>0</v>
      </c>
      <c r="I45" s="6">
        <f t="shared" ref="I45" si="73">SUM(I44)</f>
        <v>0</v>
      </c>
      <c r="J45" s="6">
        <f t="shared" si="72"/>
        <v>100</v>
      </c>
      <c r="K45" s="6">
        <f t="shared" si="72"/>
        <v>0</v>
      </c>
      <c r="L45" s="6">
        <f t="shared" ref="L45" si="74">SUM(L44)</f>
        <v>0</v>
      </c>
      <c r="M45" s="6">
        <f t="shared" ref="M45:O45" si="75">SUM(M44)</f>
        <v>0</v>
      </c>
      <c r="N45" s="6">
        <f t="shared" ref="N45" si="76">SUM(N44)</f>
        <v>0</v>
      </c>
      <c r="O45" s="6">
        <f t="shared" si="75"/>
        <v>0</v>
      </c>
    </row>
    <row r="46" spans="1:15" ht="12" customHeight="1" outlineLevel="1" x14ac:dyDescent="0.25">
      <c r="A46" s="3" t="s">
        <v>11</v>
      </c>
      <c r="B46" s="3" t="s">
        <v>68</v>
      </c>
      <c r="C46" s="3" t="s">
        <v>13</v>
      </c>
      <c r="D46" s="3" t="s">
        <v>43</v>
      </c>
      <c r="E46" s="4" t="s">
        <v>44</v>
      </c>
      <c r="F46" s="19">
        <v>1000</v>
      </c>
      <c r="G46" s="19">
        <v>1000</v>
      </c>
      <c r="H46" s="34">
        <v>0</v>
      </c>
      <c r="I46" s="80">
        <v>0</v>
      </c>
      <c r="J46" s="70">
        <f>SUM(G46+I46)</f>
        <v>1000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</row>
    <row r="47" spans="1:15" ht="12" customHeight="1" x14ac:dyDescent="0.25">
      <c r="A47" s="99" t="s">
        <v>69</v>
      </c>
      <c r="B47" s="100"/>
      <c r="C47" s="100"/>
      <c r="D47" s="100"/>
      <c r="E47" s="100"/>
      <c r="F47" s="6">
        <f t="shared" ref="F47:G47" si="77">SUM(F46)</f>
        <v>1000</v>
      </c>
      <c r="G47" s="6">
        <f t="shared" si="77"/>
        <v>1000</v>
      </c>
      <c r="H47" s="73">
        <f t="shared" ref="H47:K47" si="78">SUM(H46)</f>
        <v>0</v>
      </c>
      <c r="I47" s="6">
        <f t="shared" ref="I47" si="79">SUM(I46)</f>
        <v>0</v>
      </c>
      <c r="J47" s="6">
        <f t="shared" si="78"/>
        <v>1000</v>
      </c>
      <c r="K47" s="6">
        <f t="shared" si="78"/>
        <v>0</v>
      </c>
      <c r="L47" s="6">
        <f t="shared" ref="L47" si="80">SUM(L46)</f>
        <v>0</v>
      </c>
      <c r="M47" s="6">
        <f t="shared" ref="M47:O47" si="81">SUM(M46)</f>
        <v>0</v>
      </c>
      <c r="N47" s="6">
        <f t="shared" ref="N47" si="82">SUM(N46)</f>
        <v>0</v>
      </c>
      <c r="O47" s="6">
        <f t="shared" si="81"/>
        <v>0</v>
      </c>
    </row>
    <row r="48" spans="1:15" s="7" customFormat="1" ht="12" customHeight="1" x14ac:dyDescent="0.25">
      <c r="A48" s="104" t="s">
        <v>70</v>
      </c>
      <c r="B48" s="105"/>
      <c r="C48" s="105"/>
      <c r="D48" s="105"/>
      <c r="E48" s="105"/>
      <c r="F48" s="10">
        <f t="shared" ref="F48:G48" si="83">SUM(F21,F23,F25,F27,F29,F31,F33,F35,F37,F39,F41,F43,F45,F47)</f>
        <v>78903600</v>
      </c>
      <c r="G48" s="10">
        <f t="shared" si="83"/>
        <v>78903600</v>
      </c>
      <c r="H48" s="74">
        <f t="shared" ref="H48:K48" si="84">SUM(H21,H23,H25,H27,H29,H31,H33,H35,H37,H39,H41,H43,H45,H47)</f>
        <v>0</v>
      </c>
      <c r="I48" s="10">
        <f t="shared" ref="I48" si="85">SUM(I21,I23,I25,I27,I29,I31,I33,I35,I37,I39,I41,I43,I45,I47)</f>
        <v>0</v>
      </c>
      <c r="J48" s="10">
        <f t="shared" si="84"/>
        <v>78903600</v>
      </c>
      <c r="K48" s="10">
        <f t="shared" si="84"/>
        <v>0</v>
      </c>
      <c r="L48" s="10">
        <f t="shared" ref="L48" si="86">SUM(L21,L23,L25,L27,L29,L31,L33,L35,L37,L39,L41,L43,L45,L47)</f>
        <v>0</v>
      </c>
      <c r="M48" s="10">
        <f t="shared" ref="M48:O48" si="87">SUM(M21,M23,M25,M27,M29,M31,M33,M35,M37,M39,M41,M43,M45,M47)</f>
        <v>0</v>
      </c>
      <c r="N48" s="10">
        <f t="shared" ref="N48" si="88">SUM(N21,N23,N25,N27,N29,N31,N33,N35,N37,N39,N41,N43,N45,N47)</f>
        <v>0</v>
      </c>
      <c r="O48" s="10">
        <f t="shared" si="87"/>
        <v>0</v>
      </c>
    </row>
    <row r="49" spans="1:15" ht="12" customHeight="1" x14ac:dyDescent="0.25">
      <c r="A49" s="3" t="s">
        <v>71</v>
      </c>
      <c r="B49" s="3" t="s">
        <v>12</v>
      </c>
      <c r="C49" s="3" t="s">
        <v>13</v>
      </c>
      <c r="D49" s="3" t="s">
        <v>72</v>
      </c>
      <c r="E49" s="4" t="s">
        <v>73</v>
      </c>
      <c r="F49" s="5">
        <v>0</v>
      </c>
      <c r="G49" s="5">
        <v>0</v>
      </c>
      <c r="H49" s="72">
        <v>0</v>
      </c>
      <c r="I49" s="71">
        <v>0</v>
      </c>
      <c r="J49" s="70">
        <f>SUM(G49+I49)</f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</row>
    <row r="50" spans="1:15" ht="12" customHeight="1" x14ac:dyDescent="0.25">
      <c r="A50" s="3" t="s">
        <v>71</v>
      </c>
      <c r="B50" s="3" t="s">
        <v>12</v>
      </c>
      <c r="C50" s="3" t="s">
        <v>13</v>
      </c>
      <c r="D50" s="3" t="s">
        <v>74</v>
      </c>
      <c r="E50" s="4" t="s">
        <v>75</v>
      </c>
      <c r="F50" s="5">
        <v>2300000</v>
      </c>
      <c r="G50" s="5">
        <v>2300000</v>
      </c>
      <c r="H50" s="34">
        <v>0</v>
      </c>
      <c r="I50" s="80">
        <v>0</v>
      </c>
      <c r="J50" s="70">
        <f>SUM(G50+I50)</f>
        <v>2300000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</row>
    <row r="51" spans="1:15" ht="12" customHeight="1" x14ac:dyDescent="0.25">
      <c r="A51" s="99" t="s">
        <v>3</v>
      </c>
      <c r="B51" s="100"/>
      <c r="C51" s="100"/>
      <c r="D51" s="100"/>
      <c r="E51" s="100"/>
      <c r="F51" s="6">
        <f t="shared" ref="F51:G51" si="89">SUM(F49:F50)</f>
        <v>2300000</v>
      </c>
      <c r="G51" s="6">
        <f t="shared" si="89"/>
        <v>2300000</v>
      </c>
      <c r="H51" s="73">
        <f t="shared" ref="H51:K51" si="90">SUM(H49:H50)</f>
        <v>0</v>
      </c>
      <c r="I51" s="6">
        <f t="shared" ref="I51" si="91">SUM(I49:I50)</f>
        <v>0</v>
      </c>
      <c r="J51" s="6">
        <f t="shared" si="90"/>
        <v>2300000</v>
      </c>
      <c r="K51" s="6">
        <f t="shared" si="90"/>
        <v>0</v>
      </c>
      <c r="L51" s="6">
        <f t="shared" ref="L51" si="92">SUM(L49:L50)</f>
        <v>0</v>
      </c>
      <c r="M51" s="6">
        <f t="shared" ref="M51:O51" si="93">SUM(M49:M50)</f>
        <v>0</v>
      </c>
      <c r="N51" s="6">
        <f t="shared" ref="N51" si="94">SUM(N49:N50)</f>
        <v>0</v>
      </c>
      <c r="O51" s="6">
        <f t="shared" si="93"/>
        <v>0</v>
      </c>
    </row>
    <row r="52" spans="1:15" s="7" customFormat="1" ht="12" customHeight="1" x14ac:dyDescent="0.25">
      <c r="A52" s="104" t="s">
        <v>76</v>
      </c>
      <c r="B52" s="105"/>
      <c r="C52" s="105"/>
      <c r="D52" s="105"/>
      <c r="E52" s="105"/>
      <c r="F52" s="10">
        <f t="shared" ref="F52:G52" si="95">SUM(F51)</f>
        <v>2300000</v>
      </c>
      <c r="G52" s="10">
        <f t="shared" si="95"/>
        <v>2300000</v>
      </c>
      <c r="H52" s="74">
        <f t="shared" ref="H52:K52" si="96">SUM(H51)</f>
        <v>0</v>
      </c>
      <c r="I52" s="10">
        <f t="shared" ref="I52" si="97">SUM(I51)</f>
        <v>0</v>
      </c>
      <c r="J52" s="10">
        <f t="shared" si="96"/>
        <v>2300000</v>
      </c>
      <c r="K52" s="10">
        <f t="shared" si="96"/>
        <v>0</v>
      </c>
      <c r="L52" s="10">
        <f t="shared" ref="L52" si="98">SUM(L51)</f>
        <v>0</v>
      </c>
      <c r="M52" s="10">
        <f t="shared" ref="M52:O52" si="99">SUM(M51)</f>
        <v>0</v>
      </c>
      <c r="N52" s="10">
        <f t="shared" ref="N52" si="100">SUM(N51)</f>
        <v>0</v>
      </c>
      <c r="O52" s="10">
        <f t="shared" si="99"/>
        <v>0</v>
      </c>
    </row>
    <row r="53" spans="1:15" ht="12" customHeight="1" outlineLevel="1" x14ac:dyDescent="0.25">
      <c r="A53" s="3" t="s">
        <v>77</v>
      </c>
      <c r="B53" s="3" t="s">
        <v>78</v>
      </c>
      <c r="C53" s="3" t="s">
        <v>79</v>
      </c>
      <c r="D53" s="3" t="s">
        <v>80</v>
      </c>
      <c r="E53" s="4" t="s">
        <v>81</v>
      </c>
      <c r="F53" s="5">
        <v>80000</v>
      </c>
      <c r="G53" s="5">
        <v>80000</v>
      </c>
      <c r="H53" s="34">
        <v>0</v>
      </c>
      <c r="I53" s="80">
        <v>0</v>
      </c>
      <c r="J53" s="70">
        <f>SUM(G53+I53)</f>
        <v>80000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</row>
    <row r="54" spans="1:15" ht="12" customHeight="1" outlineLevel="1" x14ac:dyDescent="0.25">
      <c r="A54" s="3" t="s">
        <v>77</v>
      </c>
      <c r="B54" s="3" t="s">
        <v>78</v>
      </c>
      <c r="C54" s="3" t="s">
        <v>79</v>
      </c>
      <c r="D54" s="3" t="s">
        <v>82</v>
      </c>
      <c r="E54" s="4" t="s">
        <v>83</v>
      </c>
      <c r="F54" s="5">
        <v>2500000</v>
      </c>
      <c r="G54" s="5">
        <v>2500000</v>
      </c>
      <c r="H54" s="72">
        <v>0</v>
      </c>
      <c r="I54" s="71">
        <v>0</v>
      </c>
      <c r="J54" s="70">
        <f t="shared" ref="J54" si="101">SUM(G54+I54)</f>
        <v>2500000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</row>
    <row r="55" spans="1:15" ht="12" customHeight="1" outlineLevel="1" x14ac:dyDescent="0.25">
      <c r="A55" s="3" t="s">
        <v>77</v>
      </c>
      <c r="B55" s="3" t="s">
        <v>78</v>
      </c>
      <c r="C55" s="3" t="s">
        <v>79</v>
      </c>
      <c r="D55" s="3" t="s">
        <v>84</v>
      </c>
      <c r="E55" s="4" t="s">
        <v>85</v>
      </c>
      <c r="F55" s="5">
        <v>0</v>
      </c>
      <c r="G55" s="5">
        <v>0</v>
      </c>
      <c r="H55" s="44">
        <v>0</v>
      </c>
      <c r="I55" s="5">
        <v>0</v>
      </c>
      <c r="J55" s="19">
        <v>0</v>
      </c>
      <c r="K55" s="19">
        <v>0</v>
      </c>
      <c r="L55" s="19">
        <v>0</v>
      </c>
      <c r="M55" s="5">
        <v>0</v>
      </c>
      <c r="N55" s="26">
        <v>0</v>
      </c>
      <c r="O55" s="86">
        <f>SUM(L55:N55)</f>
        <v>0</v>
      </c>
    </row>
    <row r="56" spans="1:15" ht="12" customHeight="1" outlineLevel="1" x14ac:dyDescent="0.25">
      <c r="A56" s="3" t="s">
        <v>77</v>
      </c>
      <c r="B56" s="3" t="s">
        <v>78</v>
      </c>
      <c r="C56" s="3" t="s">
        <v>79</v>
      </c>
      <c r="D56" s="3" t="s">
        <v>86</v>
      </c>
      <c r="E56" s="4" t="s">
        <v>87</v>
      </c>
      <c r="F56" s="5">
        <v>0</v>
      </c>
      <c r="G56" s="5">
        <v>0</v>
      </c>
      <c r="H56" s="44">
        <v>0</v>
      </c>
      <c r="I56" s="5">
        <v>0</v>
      </c>
      <c r="J56" s="19">
        <v>0</v>
      </c>
      <c r="K56" s="19">
        <v>0</v>
      </c>
      <c r="L56" s="19">
        <v>0</v>
      </c>
      <c r="M56" s="5">
        <v>0</v>
      </c>
      <c r="N56" s="26">
        <v>0</v>
      </c>
      <c r="O56" s="86">
        <f>SUM(L56:N56)</f>
        <v>0</v>
      </c>
    </row>
    <row r="57" spans="1:15" ht="12" customHeight="1" x14ac:dyDescent="0.25">
      <c r="A57" s="99" t="s">
        <v>88</v>
      </c>
      <c r="B57" s="100"/>
      <c r="C57" s="100"/>
      <c r="D57" s="100"/>
      <c r="E57" s="100"/>
      <c r="F57" s="6">
        <f t="shared" ref="F57:G57" si="102">SUM(F53:F56)</f>
        <v>2580000</v>
      </c>
      <c r="G57" s="6">
        <f t="shared" si="102"/>
        <v>2580000</v>
      </c>
      <c r="H57" s="73">
        <f t="shared" ref="H57:K57" si="103">SUM(H53:H56)</f>
        <v>0</v>
      </c>
      <c r="I57" s="6">
        <f t="shared" ref="I57" si="104">SUM(I53:I56)</f>
        <v>0</v>
      </c>
      <c r="J57" s="6">
        <f t="shared" si="103"/>
        <v>2580000</v>
      </c>
      <c r="K57" s="6">
        <f t="shared" si="103"/>
        <v>0</v>
      </c>
      <c r="L57" s="6">
        <f t="shared" ref="L57" si="105">SUM(L53:L56)</f>
        <v>0</v>
      </c>
      <c r="M57" s="6">
        <f t="shared" ref="M57:O57" si="106">SUM(M53:M56)</f>
        <v>0</v>
      </c>
      <c r="N57" s="6">
        <f t="shared" ref="N57" si="107">SUM(N53:N56)</f>
        <v>0</v>
      </c>
      <c r="O57" s="6">
        <f t="shared" si="106"/>
        <v>0</v>
      </c>
    </row>
    <row r="58" spans="1:15" ht="12" customHeight="1" outlineLevel="1" x14ac:dyDescent="0.25">
      <c r="A58" s="3" t="s">
        <v>77</v>
      </c>
      <c r="B58" s="3" t="s">
        <v>89</v>
      </c>
      <c r="C58" s="3" t="s">
        <v>90</v>
      </c>
      <c r="D58" s="3" t="s">
        <v>91</v>
      </c>
      <c r="E58" s="4" t="s">
        <v>92</v>
      </c>
      <c r="F58" s="5">
        <v>0</v>
      </c>
      <c r="G58" s="5">
        <v>0</v>
      </c>
      <c r="H58" s="44">
        <v>0</v>
      </c>
      <c r="I58" s="5">
        <v>0</v>
      </c>
      <c r="J58" s="5">
        <v>0</v>
      </c>
      <c r="K58" s="19">
        <v>235000</v>
      </c>
      <c r="L58" s="19">
        <v>235000</v>
      </c>
      <c r="M58" s="34">
        <v>0</v>
      </c>
      <c r="N58" s="26">
        <v>0</v>
      </c>
      <c r="O58" s="86">
        <f>SUM(L58:N58)</f>
        <v>235000</v>
      </c>
    </row>
    <row r="59" spans="1:15" ht="12" customHeight="1" x14ac:dyDescent="0.25">
      <c r="A59" s="99" t="s">
        <v>93</v>
      </c>
      <c r="B59" s="100"/>
      <c r="C59" s="100"/>
      <c r="D59" s="100"/>
      <c r="E59" s="100"/>
      <c r="F59" s="6">
        <f t="shared" ref="F59:G59" si="108">SUM(F58)</f>
        <v>0</v>
      </c>
      <c r="G59" s="6">
        <f t="shared" si="108"/>
        <v>0</v>
      </c>
      <c r="H59" s="73">
        <f t="shared" ref="H59:K59" si="109">SUM(H58)</f>
        <v>0</v>
      </c>
      <c r="I59" s="6">
        <f t="shared" ref="I59" si="110">SUM(I58)</f>
        <v>0</v>
      </c>
      <c r="J59" s="6">
        <f t="shared" si="109"/>
        <v>0</v>
      </c>
      <c r="K59" s="6">
        <f t="shared" si="109"/>
        <v>235000</v>
      </c>
      <c r="L59" s="6">
        <f t="shared" ref="L59" si="111">SUM(L58)</f>
        <v>235000</v>
      </c>
      <c r="M59" s="6">
        <f t="shared" ref="M59:O59" si="112">SUM(M58)</f>
        <v>0</v>
      </c>
      <c r="N59" s="6">
        <f t="shared" ref="N59" si="113">SUM(N58)</f>
        <v>0</v>
      </c>
      <c r="O59" s="6">
        <f t="shared" si="112"/>
        <v>235000</v>
      </c>
    </row>
    <row r="60" spans="1:15" ht="12" customHeight="1" outlineLevel="1" x14ac:dyDescent="0.25">
      <c r="A60" s="3" t="s">
        <v>77</v>
      </c>
      <c r="B60" s="3" t="s">
        <v>94</v>
      </c>
      <c r="C60" s="3" t="s">
        <v>95</v>
      </c>
      <c r="D60" s="3" t="s">
        <v>91</v>
      </c>
      <c r="E60" s="4" t="s">
        <v>92</v>
      </c>
      <c r="F60" s="5">
        <v>0</v>
      </c>
      <c r="G60" s="5">
        <v>0</v>
      </c>
      <c r="H60" s="44">
        <v>0</v>
      </c>
      <c r="I60" s="5">
        <v>0</v>
      </c>
      <c r="J60" s="5">
        <v>0</v>
      </c>
      <c r="K60" s="19">
        <v>235000</v>
      </c>
      <c r="L60" s="19">
        <v>235000</v>
      </c>
      <c r="M60" s="34">
        <v>0</v>
      </c>
      <c r="N60" s="26">
        <v>0</v>
      </c>
      <c r="O60" s="86">
        <f>SUM(L60+N60)</f>
        <v>235000</v>
      </c>
    </row>
    <row r="61" spans="1:15" ht="12" customHeight="1" x14ac:dyDescent="0.25">
      <c r="A61" s="99" t="s">
        <v>96</v>
      </c>
      <c r="B61" s="100"/>
      <c r="C61" s="100"/>
      <c r="D61" s="100"/>
      <c r="E61" s="100"/>
      <c r="F61" s="6">
        <f t="shared" ref="F61:G61" si="114">SUM(F60)</f>
        <v>0</v>
      </c>
      <c r="G61" s="6">
        <f t="shared" si="114"/>
        <v>0</v>
      </c>
      <c r="H61" s="73">
        <f t="shared" ref="H61:K61" si="115">SUM(H60)</f>
        <v>0</v>
      </c>
      <c r="I61" s="6">
        <f t="shared" ref="I61" si="116">SUM(I60)</f>
        <v>0</v>
      </c>
      <c r="J61" s="6">
        <f t="shared" si="115"/>
        <v>0</v>
      </c>
      <c r="K61" s="6">
        <f t="shared" si="115"/>
        <v>235000</v>
      </c>
      <c r="L61" s="6">
        <f t="shared" ref="L61" si="117">SUM(L60)</f>
        <v>235000</v>
      </c>
      <c r="M61" s="6">
        <f t="shared" ref="M61:O61" si="118">SUM(M60)</f>
        <v>0</v>
      </c>
      <c r="N61" s="6">
        <f t="shared" ref="N61" si="119">SUM(N60)</f>
        <v>0</v>
      </c>
      <c r="O61" s="6">
        <f t="shared" si="118"/>
        <v>235000</v>
      </c>
    </row>
    <row r="62" spans="1:15" ht="12" customHeight="1" outlineLevel="1" x14ac:dyDescent="0.25">
      <c r="A62" s="3" t="s">
        <v>77</v>
      </c>
      <c r="B62" s="3" t="s">
        <v>97</v>
      </c>
      <c r="C62" s="3" t="s">
        <v>98</v>
      </c>
      <c r="D62" s="3" t="s">
        <v>99</v>
      </c>
      <c r="E62" s="4" t="s">
        <v>100</v>
      </c>
      <c r="F62" s="19">
        <v>0</v>
      </c>
      <c r="G62" s="19">
        <v>0</v>
      </c>
      <c r="H62" s="34">
        <v>0</v>
      </c>
      <c r="I62" s="80">
        <v>0</v>
      </c>
      <c r="J62" s="70">
        <f>SUM(G62+I62)</f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</row>
    <row r="63" spans="1:15" ht="12" customHeight="1" outlineLevel="1" x14ac:dyDescent="0.25">
      <c r="A63" s="3" t="s">
        <v>77</v>
      </c>
      <c r="B63" s="3" t="s">
        <v>97</v>
      </c>
      <c r="C63" s="3" t="s">
        <v>98</v>
      </c>
      <c r="D63" s="3" t="s">
        <v>101</v>
      </c>
      <c r="E63" s="4" t="s">
        <v>102</v>
      </c>
      <c r="F63" s="5">
        <v>0</v>
      </c>
      <c r="G63" s="5">
        <v>0</v>
      </c>
      <c r="H63" s="44">
        <v>0</v>
      </c>
      <c r="I63" s="5">
        <v>0</v>
      </c>
      <c r="J63" s="5">
        <v>0</v>
      </c>
      <c r="K63" s="19">
        <v>80000</v>
      </c>
      <c r="L63" s="19">
        <v>80000</v>
      </c>
      <c r="M63" s="30">
        <v>0</v>
      </c>
      <c r="N63" s="26">
        <v>0</v>
      </c>
      <c r="O63" s="86">
        <f>SUM(L63+N63)</f>
        <v>80000</v>
      </c>
    </row>
    <row r="64" spans="1:15" ht="12" customHeight="1" outlineLevel="1" x14ac:dyDescent="0.25">
      <c r="A64" s="3" t="s">
        <v>77</v>
      </c>
      <c r="B64" s="3" t="s">
        <v>97</v>
      </c>
      <c r="C64" s="3" t="s">
        <v>98</v>
      </c>
      <c r="D64" s="3" t="s">
        <v>91</v>
      </c>
      <c r="E64" s="4" t="s">
        <v>92</v>
      </c>
      <c r="F64" s="5">
        <v>0</v>
      </c>
      <c r="G64" s="5">
        <v>0</v>
      </c>
      <c r="H64" s="44">
        <v>0</v>
      </c>
      <c r="I64" s="5">
        <v>0</v>
      </c>
      <c r="J64" s="5">
        <v>0</v>
      </c>
      <c r="K64" s="19">
        <v>65000</v>
      </c>
      <c r="L64" s="19">
        <v>65000</v>
      </c>
      <c r="M64" s="30">
        <v>0</v>
      </c>
      <c r="N64" s="26">
        <v>0</v>
      </c>
      <c r="O64" s="86">
        <f t="shared" ref="O64:O65" si="120">SUM(L64+N64)</f>
        <v>65000</v>
      </c>
    </row>
    <row r="65" spans="1:15" ht="12" customHeight="1" outlineLevel="1" x14ac:dyDescent="0.25">
      <c r="A65" s="3" t="s">
        <v>77</v>
      </c>
      <c r="B65" s="3" t="s">
        <v>97</v>
      </c>
      <c r="C65" s="3" t="s">
        <v>98</v>
      </c>
      <c r="D65" s="3" t="s">
        <v>103</v>
      </c>
      <c r="E65" s="4" t="s">
        <v>104</v>
      </c>
      <c r="F65" s="5">
        <v>0</v>
      </c>
      <c r="G65" s="5">
        <v>0</v>
      </c>
      <c r="H65" s="44">
        <v>0</v>
      </c>
      <c r="I65" s="5">
        <v>0</v>
      </c>
      <c r="J65" s="5">
        <v>0</v>
      </c>
      <c r="K65" s="19">
        <v>0</v>
      </c>
      <c r="L65" s="19">
        <v>0</v>
      </c>
      <c r="M65" s="5">
        <v>0</v>
      </c>
      <c r="N65" s="26">
        <v>0</v>
      </c>
      <c r="O65" s="86">
        <f t="shared" si="120"/>
        <v>0</v>
      </c>
    </row>
    <row r="66" spans="1:15" ht="12" customHeight="1" x14ac:dyDescent="0.25">
      <c r="A66" s="99" t="s">
        <v>105</v>
      </c>
      <c r="B66" s="100"/>
      <c r="C66" s="100"/>
      <c r="D66" s="100"/>
      <c r="E66" s="100"/>
      <c r="F66" s="6">
        <f t="shared" ref="F66:G66" si="121">SUM(F62:F65)</f>
        <v>0</v>
      </c>
      <c r="G66" s="6">
        <f t="shared" si="121"/>
        <v>0</v>
      </c>
      <c r="H66" s="73">
        <f t="shared" ref="H66:K66" si="122">SUM(H62:H65)</f>
        <v>0</v>
      </c>
      <c r="I66" s="6">
        <f t="shared" ref="I66" si="123">SUM(I62:I65)</f>
        <v>0</v>
      </c>
      <c r="J66" s="6">
        <f t="shared" si="122"/>
        <v>0</v>
      </c>
      <c r="K66" s="6">
        <f t="shared" si="122"/>
        <v>145000</v>
      </c>
      <c r="L66" s="6">
        <f t="shared" ref="L66" si="124">SUM(L62:L65)</f>
        <v>145000</v>
      </c>
      <c r="M66" s="6">
        <f t="shared" ref="M66:O66" si="125">SUM(M62:M65)</f>
        <v>0</v>
      </c>
      <c r="N66" s="6">
        <f t="shared" ref="N66" si="126">SUM(N62:N65)</f>
        <v>0</v>
      </c>
      <c r="O66" s="6">
        <f t="shared" si="125"/>
        <v>145000</v>
      </c>
    </row>
    <row r="67" spans="1:15" ht="12" customHeight="1" outlineLevel="1" x14ac:dyDescent="0.25">
      <c r="A67" s="3" t="s">
        <v>77</v>
      </c>
      <c r="B67" s="3" t="s">
        <v>106</v>
      </c>
      <c r="C67" s="3" t="s">
        <v>107</v>
      </c>
      <c r="D67" s="3" t="s">
        <v>91</v>
      </c>
      <c r="E67" s="4" t="s">
        <v>92</v>
      </c>
      <c r="F67" s="5">
        <v>0</v>
      </c>
      <c r="G67" s="5">
        <v>0</v>
      </c>
      <c r="H67" s="44">
        <v>0</v>
      </c>
      <c r="I67" s="5">
        <v>0</v>
      </c>
      <c r="J67" s="5">
        <v>0</v>
      </c>
      <c r="K67" s="19">
        <v>275000</v>
      </c>
      <c r="L67" s="19">
        <v>275000</v>
      </c>
      <c r="M67" s="34">
        <v>0</v>
      </c>
      <c r="N67" s="26">
        <v>0</v>
      </c>
      <c r="O67" s="86">
        <f>SUM(L67+N67)</f>
        <v>275000</v>
      </c>
    </row>
    <row r="68" spans="1:15" ht="12" customHeight="1" x14ac:dyDescent="0.25">
      <c r="A68" s="99" t="s">
        <v>108</v>
      </c>
      <c r="B68" s="100"/>
      <c r="C68" s="100"/>
      <c r="D68" s="100"/>
      <c r="E68" s="100"/>
      <c r="F68" s="6">
        <f t="shared" ref="F68:G68" si="127">SUM(F67)</f>
        <v>0</v>
      </c>
      <c r="G68" s="6">
        <f t="shared" si="127"/>
        <v>0</v>
      </c>
      <c r="H68" s="73">
        <f t="shared" ref="H68:K68" si="128">SUM(H67)</f>
        <v>0</v>
      </c>
      <c r="I68" s="6">
        <f t="shared" ref="I68" si="129">SUM(I67)</f>
        <v>0</v>
      </c>
      <c r="J68" s="6">
        <f t="shared" si="128"/>
        <v>0</v>
      </c>
      <c r="K68" s="6">
        <f t="shared" si="128"/>
        <v>275000</v>
      </c>
      <c r="L68" s="6">
        <f t="shared" ref="L68" si="130">SUM(L67)</f>
        <v>275000</v>
      </c>
      <c r="M68" s="6">
        <f t="shared" ref="M68:O68" si="131">SUM(M67)</f>
        <v>0</v>
      </c>
      <c r="N68" s="6">
        <f t="shared" ref="N68" si="132">SUM(N67)</f>
        <v>0</v>
      </c>
      <c r="O68" s="6">
        <f t="shared" si="131"/>
        <v>275000</v>
      </c>
    </row>
    <row r="69" spans="1:15" ht="12" customHeight="1" outlineLevel="1" x14ac:dyDescent="0.25">
      <c r="A69" s="3" t="s">
        <v>77</v>
      </c>
      <c r="B69" s="3" t="s">
        <v>109</v>
      </c>
      <c r="C69" s="3" t="s">
        <v>110</v>
      </c>
      <c r="D69" s="3" t="s">
        <v>111</v>
      </c>
      <c r="E69" s="4" t="s">
        <v>112</v>
      </c>
      <c r="F69" s="5">
        <v>0</v>
      </c>
      <c r="G69" s="5">
        <v>0</v>
      </c>
      <c r="H69" s="44">
        <v>0</v>
      </c>
      <c r="I69" s="5">
        <v>0</v>
      </c>
      <c r="J69" s="5">
        <v>0</v>
      </c>
      <c r="K69" s="19">
        <v>1960000</v>
      </c>
      <c r="L69" s="19">
        <v>1960000</v>
      </c>
      <c r="M69" s="34">
        <v>0</v>
      </c>
      <c r="N69" s="26">
        <v>0</v>
      </c>
      <c r="O69" s="86">
        <f>SUM(L69+N69)</f>
        <v>1960000</v>
      </c>
    </row>
    <row r="70" spans="1:15" ht="12" customHeight="1" x14ac:dyDescent="0.25">
      <c r="A70" s="99" t="s">
        <v>113</v>
      </c>
      <c r="B70" s="100"/>
      <c r="C70" s="100"/>
      <c r="D70" s="100"/>
      <c r="E70" s="100"/>
      <c r="F70" s="6">
        <f t="shared" ref="F70:G70" si="133">SUM(F69)</f>
        <v>0</v>
      </c>
      <c r="G70" s="6">
        <f t="shared" si="133"/>
        <v>0</v>
      </c>
      <c r="H70" s="73">
        <f t="shared" ref="H70:K70" si="134">SUM(H69)</f>
        <v>0</v>
      </c>
      <c r="I70" s="6">
        <f t="shared" ref="I70" si="135">SUM(I69)</f>
        <v>0</v>
      </c>
      <c r="J70" s="6">
        <f t="shared" si="134"/>
        <v>0</v>
      </c>
      <c r="K70" s="6">
        <f t="shared" si="134"/>
        <v>1960000</v>
      </c>
      <c r="L70" s="6">
        <f t="shared" ref="L70" si="136">SUM(L69)</f>
        <v>1960000</v>
      </c>
      <c r="M70" s="6">
        <f t="shared" ref="M70:O70" si="137">SUM(M69)</f>
        <v>0</v>
      </c>
      <c r="N70" s="6">
        <f t="shared" ref="N70" si="138">SUM(N69)</f>
        <v>0</v>
      </c>
      <c r="O70" s="6">
        <f t="shared" si="137"/>
        <v>1960000</v>
      </c>
    </row>
    <row r="71" spans="1:15" ht="12" customHeight="1" outlineLevel="1" x14ac:dyDescent="0.25">
      <c r="A71" s="3" t="s">
        <v>77</v>
      </c>
      <c r="B71" s="3" t="s">
        <v>114</v>
      </c>
      <c r="C71" s="3" t="s">
        <v>13</v>
      </c>
      <c r="D71" s="3" t="s">
        <v>115</v>
      </c>
      <c r="E71" s="4" t="s">
        <v>116</v>
      </c>
      <c r="F71" s="5">
        <v>0</v>
      </c>
      <c r="G71" s="5">
        <v>0</v>
      </c>
      <c r="H71" s="34">
        <v>0</v>
      </c>
      <c r="I71" s="80">
        <v>0</v>
      </c>
      <c r="J71" s="70">
        <f>SUM(G71+I71)</f>
        <v>0</v>
      </c>
      <c r="K71" s="5">
        <v>0</v>
      </c>
      <c r="L71" s="5">
        <v>0</v>
      </c>
      <c r="M71" s="30">
        <v>0</v>
      </c>
      <c r="N71" s="5">
        <v>0</v>
      </c>
      <c r="O71" s="5">
        <v>0</v>
      </c>
    </row>
    <row r="72" spans="1:15" ht="12" customHeight="1" outlineLevel="1" x14ac:dyDescent="0.25">
      <c r="A72" s="3" t="s">
        <v>77</v>
      </c>
      <c r="B72" s="3" t="s">
        <v>114</v>
      </c>
      <c r="C72" s="3" t="s">
        <v>13</v>
      </c>
      <c r="D72" s="3" t="s">
        <v>117</v>
      </c>
      <c r="E72" s="4" t="s">
        <v>118</v>
      </c>
      <c r="F72" s="5">
        <v>0</v>
      </c>
      <c r="G72" s="5">
        <v>0</v>
      </c>
      <c r="H72" s="72">
        <v>0</v>
      </c>
      <c r="I72" s="71">
        <v>0</v>
      </c>
      <c r="J72" s="70">
        <f>SUM(G72+I72)</f>
        <v>0</v>
      </c>
      <c r="K72" s="5">
        <v>0</v>
      </c>
      <c r="L72" s="5">
        <v>0</v>
      </c>
      <c r="M72" s="30">
        <v>0</v>
      </c>
      <c r="N72" s="5">
        <v>0</v>
      </c>
      <c r="O72" s="5">
        <v>0</v>
      </c>
    </row>
    <row r="73" spans="1:15" ht="12" customHeight="1" outlineLevel="1" x14ac:dyDescent="0.25">
      <c r="A73" s="3" t="s">
        <v>77</v>
      </c>
      <c r="B73" s="3" t="s">
        <v>623</v>
      </c>
      <c r="C73" s="3" t="s">
        <v>119</v>
      </c>
      <c r="D73" s="3" t="s">
        <v>606</v>
      </c>
      <c r="E73" s="4" t="s">
        <v>607</v>
      </c>
      <c r="F73" s="5">
        <v>0</v>
      </c>
      <c r="G73" s="5">
        <v>0</v>
      </c>
      <c r="H73" s="72">
        <v>0</v>
      </c>
      <c r="I73" s="30">
        <v>0</v>
      </c>
      <c r="J73" s="5">
        <v>0</v>
      </c>
      <c r="K73" s="19">
        <v>5000</v>
      </c>
      <c r="L73" s="19">
        <v>5000</v>
      </c>
      <c r="M73" s="30">
        <v>0</v>
      </c>
      <c r="N73" s="26">
        <v>0</v>
      </c>
      <c r="O73" s="86">
        <f>SUM(L73:N73)</f>
        <v>5000</v>
      </c>
    </row>
    <row r="74" spans="1:15" ht="12" customHeight="1" outlineLevel="1" x14ac:dyDescent="0.25">
      <c r="A74" s="3" t="s">
        <v>77</v>
      </c>
      <c r="B74" s="3" t="s">
        <v>114</v>
      </c>
      <c r="C74" s="3" t="s">
        <v>119</v>
      </c>
      <c r="D74" s="3" t="s">
        <v>120</v>
      </c>
      <c r="E74" s="4" t="s">
        <v>121</v>
      </c>
      <c r="F74" s="5">
        <v>0</v>
      </c>
      <c r="G74" s="5">
        <v>0</v>
      </c>
      <c r="H74" s="44">
        <v>0</v>
      </c>
      <c r="I74" s="5">
        <v>0</v>
      </c>
      <c r="J74" s="5">
        <v>0</v>
      </c>
      <c r="K74" s="87">
        <v>750000</v>
      </c>
      <c r="L74" s="87">
        <v>750000</v>
      </c>
      <c r="M74" s="30">
        <v>0</v>
      </c>
      <c r="N74" s="27">
        <v>0</v>
      </c>
      <c r="O74" s="86">
        <f t="shared" ref="O74:O92" si="139">SUM(L74:N74)</f>
        <v>750000</v>
      </c>
    </row>
    <row r="75" spans="1:15" ht="12" customHeight="1" outlineLevel="1" x14ac:dyDescent="0.25">
      <c r="A75" s="3" t="s">
        <v>77</v>
      </c>
      <c r="B75" s="3" t="s">
        <v>114</v>
      </c>
      <c r="C75" s="3" t="s">
        <v>119</v>
      </c>
      <c r="D75" s="3" t="s">
        <v>122</v>
      </c>
      <c r="E75" s="4" t="s">
        <v>123</v>
      </c>
      <c r="F75" s="5">
        <v>0</v>
      </c>
      <c r="G75" s="5">
        <v>0</v>
      </c>
      <c r="H75" s="44">
        <v>0</v>
      </c>
      <c r="I75" s="5">
        <v>0</v>
      </c>
      <c r="J75" s="5">
        <v>0</v>
      </c>
      <c r="K75" s="87">
        <v>30000</v>
      </c>
      <c r="L75" s="87">
        <v>30000</v>
      </c>
      <c r="M75" s="30">
        <v>0</v>
      </c>
      <c r="N75" s="27">
        <v>0</v>
      </c>
      <c r="O75" s="86">
        <f t="shared" si="139"/>
        <v>30000</v>
      </c>
    </row>
    <row r="76" spans="1:15" ht="12" customHeight="1" outlineLevel="1" x14ac:dyDescent="0.25">
      <c r="A76" s="3" t="s">
        <v>77</v>
      </c>
      <c r="B76" s="3" t="s">
        <v>623</v>
      </c>
      <c r="C76" s="3" t="s">
        <v>119</v>
      </c>
      <c r="D76" s="3" t="s">
        <v>355</v>
      </c>
      <c r="E76" s="4" t="s">
        <v>624</v>
      </c>
      <c r="F76" s="5">
        <v>0</v>
      </c>
      <c r="G76" s="5">
        <v>0</v>
      </c>
      <c r="H76" s="44">
        <v>0</v>
      </c>
      <c r="I76" s="5">
        <v>0</v>
      </c>
      <c r="J76" s="5">
        <v>0</v>
      </c>
      <c r="K76" s="88">
        <v>2000</v>
      </c>
      <c r="L76" s="88">
        <v>2000</v>
      </c>
      <c r="M76" s="30">
        <v>0</v>
      </c>
      <c r="N76" s="28">
        <v>0</v>
      </c>
      <c r="O76" s="86">
        <f t="shared" si="139"/>
        <v>2000</v>
      </c>
    </row>
    <row r="77" spans="1:15" ht="12" customHeight="1" outlineLevel="1" x14ac:dyDescent="0.25">
      <c r="A77" s="3" t="s">
        <v>77</v>
      </c>
      <c r="B77" s="3" t="s">
        <v>114</v>
      </c>
      <c r="C77" s="3" t="s">
        <v>119</v>
      </c>
      <c r="D77" s="3" t="s">
        <v>124</v>
      </c>
      <c r="E77" s="4" t="s">
        <v>125</v>
      </c>
      <c r="F77" s="5">
        <v>0</v>
      </c>
      <c r="G77" s="5">
        <v>0</v>
      </c>
      <c r="H77" s="44">
        <v>0</v>
      </c>
      <c r="I77" s="5">
        <v>0</v>
      </c>
      <c r="J77" s="5">
        <v>0</v>
      </c>
      <c r="K77" s="88">
        <v>20000</v>
      </c>
      <c r="L77" s="88">
        <v>20000</v>
      </c>
      <c r="M77" s="30">
        <v>0</v>
      </c>
      <c r="N77" s="28">
        <v>0</v>
      </c>
      <c r="O77" s="86">
        <f t="shared" si="139"/>
        <v>20000</v>
      </c>
    </row>
    <row r="78" spans="1:15" ht="12" customHeight="1" outlineLevel="1" x14ac:dyDescent="0.25">
      <c r="A78" s="3" t="s">
        <v>77</v>
      </c>
      <c r="B78" s="3" t="s">
        <v>114</v>
      </c>
      <c r="C78" s="3" t="s">
        <v>119</v>
      </c>
      <c r="D78" s="3" t="s">
        <v>126</v>
      </c>
      <c r="E78" s="4" t="s">
        <v>127</v>
      </c>
      <c r="F78" s="5">
        <v>0</v>
      </c>
      <c r="G78" s="5">
        <v>0</v>
      </c>
      <c r="H78" s="44">
        <v>0</v>
      </c>
      <c r="I78" s="5">
        <v>0</v>
      </c>
      <c r="J78" s="5">
        <v>0</v>
      </c>
      <c r="K78" s="87">
        <v>1000</v>
      </c>
      <c r="L78" s="87">
        <v>1000</v>
      </c>
      <c r="M78" s="30">
        <v>0</v>
      </c>
      <c r="N78" s="27">
        <v>0</v>
      </c>
      <c r="O78" s="86">
        <f t="shared" si="139"/>
        <v>1000</v>
      </c>
    </row>
    <row r="79" spans="1:15" ht="12" customHeight="1" outlineLevel="1" x14ac:dyDescent="0.25">
      <c r="A79" s="3" t="s">
        <v>77</v>
      </c>
      <c r="B79" s="3" t="s">
        <v>114</v>
      </c>
      <c r="C79" s="3" t="s">
        <v>119</v>
      </c>
      <c r="D79" s="3" t="s">
        <v>128</v>
      </c>
      <c r="E79" s="4" t="s">
        <v>129</v>
      </c>
      <c r="F79" s="5">
        <v>0</v>
      </c>
      <c r="G79" s="5">
        <v>0</v>
      </c>
      <c r="H79" s="44">
        <v>0</v>
      </c>
      <c r="I79" s="5">
        <v>0</v>
      </c>
      <c r="J79" s="5">
        <v>0</v>
      </c>
      <c r="K79" s="87">
        <v>10000</v>
      </c>
      <c r="L79" s="87">
        <v>10000</v>
      </c>
      <c r="M79" s="30">
        <v>0</v>
      </c>
      <c r="N79" s="27">
        <v>0</v>
      </c>
      <c r="O79" s="86">
        <f t="shared" si="139"/>
        <v>10000</v>
      </c>
    </row>
    <row r="80" spans="1:15" ht="12" customHeight="1" outlineLevel="1" x14ac:dyDescent="0.25">
      <c r="A80" s="3" t="s">
        <v>77</v>
      </c>
      <c r="B80" s="3" t="s">
        <v>114</v>
      </c>
      <c r="C80" s="3" t="s">
        <v>119</v>
      </c>
      <c r="D80" s="3" t="s">
        <v>130</v>
      </c>
      <c r="E80" s="4" t="s">
        <v>131</v>
      </c>
      <c r="F80" s="5">
        <v>0</v>
      </c>
      <c r="G80" s="5">
        <v>0</v>
      </c>
      <c r="H80" s="44">
        <v>0</v>
      </c>
      <c r="I80" s="5">
        <v>0</v>
      </c>
      <c r="J80" s="5">
        <v>0</v>
      </c>
      <c r="K80" s="87">
        <v>12000</v>
      </c>
      <c r="L80" s="87">
        <v>12000</v>
      </c>
      <c r="M80" s="30">
        <v>0</v>
      </c>
      <c r="N80" s="27">
        <v>0</v>
      </c>
      <c r="O80" s="86">
        <f t="shared" si="139"/>
        <v>12000</v>
      </c>
    </row>
    <row r="81" spans="1:15" ht="12" customHeight="1" outlineLevel="1" x14ac:dyDescent="0.25">
      <c r="A81" s="3" t="s">
        <v>77</v>
      </c>
      <c r="B81" s="3" t="s">
        <v>114</v>
      </c>
      <c r="C81" s="3" t="s">
        <v>119</v>
      </c>
      <c r="D81" s="3" t="s">
        <v>132</v>
      </c>
      <c r="E81" s="4" t="s">
        <v>133</v>
      </c>
      <c r="F81" s="5">
        <v>0</v>
      </c>
      <c r="G81" s="5">
        <v>0</v>
      </c>
      <c r="H81" s="44">
        <v>0</v>
      </c>
      <c r="I81" s="5">
        <v>0</v>
      </c>
      <c r="J81" s="5">
        <v>0</v>
      </c>
      <c r="K81" s="87">
        <v>5000</v>
      </c>
      <c r="L81" s="87">
        <v>5000</v>
      </c>
      <c r="M81" s="30">
        <v>0</v>
      </c>
      <c r="N81" s="27">
        <v>0</v>
      </c>
      <c r="O81" s="86">
        <f t="shared" si="139"/>
        <v>5000</v>
      </c>
    </row>
    <row r="82" spans="1:15" ht="12" customHeight="1" outlineLevel="1" x14ac:dyDescent="0.25">
      <c r="A82" s="3" t="s">
        <v>77</v>
      </c>
      <c r="B82" s="3" t="s">
        <v>114</v>
      </c>
      <c r="C82" s="3" t="s">
        <v>119</v>
      </c>
      <c r="D82" s="3" t="s">
        <v>134</v>
      </c>
      <c r="E82" s="4" t="s">
        <v>135</v>
      </c>
      <c r="F82" s="5">
        <v>0</v>
      </c>
      <c r="G82" s="5">
        <v>0</v>
      </c>
      <c r="H82" s="44">
        <v>0</v>
      </c>
      <c r="I82" s="5">
        <v>0</v>
      </c>
      <c r="J82" s="5">
        <v>0</v>
      </c>
      <c r="K82" s="87">
        <v>70000</v>
      </c>
      <c r="L82" s="87">
        <v>70000</v>
      </c>
      <c r="M82" s="30">
        <v>0</v>
      </c>
      <c r="N82" s="27">
        <v>0</v>
      </c>
      <c r="O82" s="86">
        <f t="shared" si="139"/>
        <v>70000</v>
      </c>
    </row>
    <row r="83" spans="1:15" ht="12" customHeight="1" outlineLevel="1" x14ac:dyDescent="0.25">
      <c r="A83" s="3" t="s">
        <v>77</v>
      </c>
      <c r="B83" s="3" t="s">
        <v>114</v>
      </c>
      <c r="C83" s="3" t="s">
        <v>119</v>
      </c>
      <c r="D83" s="3" t="s">
        <v>136</v>
      </c>
      <c r="E83" s="4" t="s">
        <v>137</v>
      </c>
      <c r="F83" s="5">
        <v>0</v>
      </c>
      <c r="G83" s="5">
        <v>0</v>
      </c>
      <c r="H83" s="44">
        <v>0</v>
      </c>
      <c r="I83" s="5">
        <v>0</v>
      </c>
      <c r="J83" s="5">
        <v>0</v>
      </c>
      <c r="K83" s="87">
        <v>20000</v>
      </c>
      <c r="L83" s="87">
        <v>20000</v>
      </c>
      <c r="M83" s="30">
        <v>0</v>
      </c>
      <c r="N83" s="27">
        <v>0</v>
      </c>
      <c r="O83" s="86">
        <f t="shared" si="139"/>
        <v>20000</v>
      </c>
    </row>
    <row r="84" spans="1:15" ht="12" customHeight="1" outlineLevel="1" x14ac:dyDescent="0.25">
      <c r="A84" s="3" t="s">
        <v>77</v>
      </c>
      <c r="B84" s="3" t="s">
        <v>114</v>
      </c>
      <c r="C84" s="3" t="s">
        <v>119</v>
      </c>
      <c r="D84" s="3" t="s">
        <v>138</v>
      </c>
      <c r="E84" s="4" t="s">
        <v>139</v>
      </c>
      <c r="F84" s="5">
        <v>0</v>
      </c>
      <c r="G84" s="5">
        <v>0</v>
      </c>
      <c r="H84" s="44">
        <v>0</v>
      </c>
      <c r="I84" s="5">
        <v>0</v>
      </c>
      <c r="J84" s="5">
        <v>0</v>
      </c>
      <c r="K84" s="87">
        <v>30000</v>
      </c>
      <c r="L84" s="87">
        <v>30000</v>
      </c>
      <c r="M84" s="30">
        <v>0</v>
      </c>
      <c r="N84" s="27">
        <v>0</v>
      </c>
      <c r="O84" s="86">
        <f t="shared" si="139"/>
        <v>30000</v>
      </c>
    </row>
    <row r="85" spans="1:15" ht="12" customHeight="1" outlineLevel="1" x14ac:dyDescent="0.25">
      <c r="A85" s="3" t="s">
        <v>77</v>
      </c>
      <c r="B85" s="3" t="s">
        <v>114</v>
      </c>
      <c r="C85" s="3" t="s">
        <v>119</v>
      </c>
      <c r="D85" s="3" t="s">
        <v>140</v>
      </c>
      <c r="E85" s="4" t="s">
        <v>141</v>
      </c>
      <c r="F85" s="5">
        <v>0</v>
      </c>
      <c r="G85" s="5">
        <v>0</v>
      </c>
      <c r="H85" s="44">
        <v>0</v>
      </c>
      <c r="I85" s="5">
        <v>0</v>
      </c>
      <c r="J85" s="5">
        <v>0</v>
      </c>
      <c r="K85" s="87">
        <v>1000</v>
      </c>
      <c r="L85" s="87">
        <v>1000</v>
      </c>
      <c r="M85" s="30">
        <v>0</v>
      </c>
      <c r="N85" s="27">
        <v>0</v>
      </c>
      <c r="O85" s="86">
        <f t="shared" si="139"/>
        <v>1000</v>
      </c>
    </row>
    <row r="86" spans="1:15" ht="12" customHeight="1" outlineLevel="1" x14ac:dyDescent="0.25">
      <c r="A86" s="3" t="s">
        <v>77</v>
      </c>
      <c r="B86" s="3" t="s">
        <v>114</v>
      </c>
      <c r="C86" s="3" t="s">
        <v>119</v>
      </c>
      <c r="D86" s="3" t="s">
        <v>142</v>
      </c>
      <c r="E86" s="4" t="s">
        <v>143</v>
      </c>
      <c r="F86" s="5">
        <v>0</v>
      </c>
      <c r="G86" s="5">
        <v>0</v>
      </c>
      <c r="H86" s="44">
        <v>0</v>
      </c>
      <c r="I86" s="5">
        <v>0</v>
      </c>
      <c r="J86" s="5">
        <v>0</v>
      </c>
      <c r="K86" s="87">
        <v>0</v>
      </c>
      <c r="L86" s="87">
        <v>0</v>
      </c>
      <c r="M86" s="30">
        <v>0</v>
      </c>
      <c r="N86" s="27">
        <v>0</v>
      </c>
      <c r="O86" s="86">
        <f t="shared" si="139"/>
        <v>0</v>
      </c>
    </row>
    <row r="87" spans="1:15" ht="12" customHeight="1" outlineLevel="1" x14ac:dyDescent="0.25">
      <c r="A87" s="3" t="s">
        <v>77</v>
      </c>
      <c r="B87" s="3" t="s">
        <v>114</v>
      </c>
      <c r="C87" s="3" t="s">
        <v>119</v>
      </c>
      <c r="D87" s="3" t="s">
        <v>144</v>
      </c>
      <c r="E87" s="4" t="s">
        <v>145</v>
      </c>
      <c r="F87" s="5">
        <v>0</v>
      </c>
      <c r="G87" s="5">
        <v>0</v>
      </c>
      <c r="H87" s="44">
        <v>0</v>
      </c>
      <c r="I87" s="5">
        <v>0</v>
      </c>
      <c r="J87" s="5">
        <v>0</v>
      </c>
      <c r="K87" s="87">
        <v>25000</v>
      </c>
      <c r="L87" s="87">
        <v>25000</v>
      </c>
      <c r="M87" s="30">
        <v>0</v>
      </c>
      <c r="N87" s="27">
        <v>0</v>
      </c>
      <c r="O87" s="86">
        <f t="shared" si="139"/>
        <v>25000</v>
      </c>
    </row>
    <row r="88" spans="1:15" ht="12" customHeight="1" outlineLevel="1" x14ac:dyDescent="0.25">
      <c r="A88" s="3" t="s">
        <v>77</v>
      </c>
      <c r="B88" s="3" t="s">
        <v>114</v>
      </c>
      <c r="C88" s="3" t="s">
        <v>119</v>
      </c>
      <c r="D88" s="3" t="s">
        <v>146</v>
      </c>
      <c r="E88" s="4" t="s">
        <v>147</v>
      </c>
      <c r="F88" s="5">
        <v>0</v>
      </c>
      <c r="G88" s="5">
        <v>0</v>
      </c>
      <c r="H88" s="44">
        <v>0</v>
      </c>
      <c r="I88" s="5">
        <v>0</v>
      </c>
      <c r="J88" s="5">
        <v>0</v>
      </c>
      <c r="K88" s="87">
        <v>1000</v>
      </c>
      <c r="L88" s="87">
        <v>1000</v>
      </c>
      <c r="M88" s="30">
        <v>0</v>
      </c>
      <c r="N88" s="27">
        <v>0</v>
      </c>
      <c r="O88" s="86">
        <f t="shared" si="139"/>
        <v>1000</v>
      </c>
    </row>
    <row r="89" spans="1:15" ht="12" customHeight="1" outlineLevel="1" x14ac:dyDescent="0.25">
      <c r="A89" s="3" t="s">
        <v>77</v>
      </c>
      <c r="B89" s="3" t="s">
        <v>114</v>
      </c>
      <c r="C89" s="3" t="s">
        <v>119</v>
      </c>
      <c r="D89" s="3" t="s">
        <v>148</v>
      </c>
      <c r="E89" s="4" t="s">
        <v>149</v>
      </c>
      <c r="F89" s="5">
        <v>0</v>
      </c>
      <c r="G89" s="5">
        <v>0</v>
      </c>
      <c r="H89" s="44">
        <v>0</v>
      </c>
      <c r="I89" s="5">
        <v>0</v>
      </c>
      <c r="J89" s="5">
        <v>0</v>
      </c>
      <c r="K89" s="87">
        <v>0</v>
      </c>
      <c r="L89" s="87">
        <v>0</v>
      </c>
      <c r="M89" s="30">
        <v>0</v>
      </c>
      <c r="N89" s="27">
        <v>0</v>
      </c>
      <c r="O89" s="86">
        <f t="shared" si="139"/>
        <v>0</v>
      </c>
    </row>
    <row r="90" spans="1:15" ht="12" customHeight="1" outlineLevel="1" x14ac:dyDescent="0.25">
      <c r="A90" s="3" t="s">
        <v>77</v>
      </c>
      <c r="B90" s="3" t="s">
        <v>114</v>
      </c>
      <c r="C90" s="3" t="s">
        <v>119</v>
      </c>
      <c r="D90" s="3" t="s">
        <v>101</v>
      </c>
      <c r="E90" s="4" t="s">
        <v>102</v>
      </c>
      <c r="F90" s="5">
        <v>0</v>
      </c>
      <c r="G90" s="5">
        <v>0</v>
      </c>
      <c r="H90" s="44">
        <v>0</v>
      </c>
      <c r="I90" s="5">
        <v>0</v>
      </c>
      <c r="J90" s="5">
        <v>0</v>
      </c>
      <c r="K90" s="89">
        <v>11000</v>
      </c>
      <c r="L90" s="89">
        <v>11000</v>
      </c>
      <c r="M90" s="30">
        <v>0</v>
      </c>
      <c r="N90" s="29">
        <v>0</v>
      </c>
      <c r="O90" s="86">
        <f t="shared" si="139"/>
        <v>11000</v>
      </c>
    </row>
    <row r="91" spans="1:15" ht="12" customHeight="1" outlineLevel="1" x14ac:dyDescent="0.25">
      <c r="A91" s="3" t="s">
        <v>77</v>
      </c>
      <c r="B91" s="3" t="s">
        <v>114</v>
      </c>
      <c r="C91" s="3" t="s">
        <v>119</v>
      </c>
      <c r="D91" s="3" t="s">
        <v>84</v>
      </c>
      <c r="E91" s="4" t="s">
        <v>85</v>
      </c>
      <c r="F91" s="5">
        <v>0</v>
      </c>
      <c r="G91" s="5">
        <v>0</v>
      </c>
      <c r="H91" s="44">
        <v>0</v>
      </c>
      <c r="I91" s="5">
        <v>0</v>
      </c>
      <c r="J91" s="5">
        <v>0</v>
      </c>
      <c r="K91" s="87">
        <v>52000</v>
      </c>
      <c r="L91" s="87">
        <v>52000</v>
      </c>
      <c r="M91" s="30">
        <v>0</v>
      </c>
      <c r="N91" s="27">
        <v>0</v>
      </c>
      <c r="O91" s="86">
        <f t="shared" si="139"/>
        <v>52000</v>
      </c>
    </row>
    <row r="92" spans="1:15" ht="12" customHeight="1" outlineLevel="1" x14ac:dyDescent="0.25">
      <c r="A92" s="3" t="s">
        <v>77</v>
      </c>
      <c r="B92" s="3" t="s">
        <v>114</v>
      </c>
      <c r="C92" s="3" t="s">
        <v>119</v>
      </c>
      <c r="D92" s="3" t="s">
        <v>150</v>
      </c>
      <c r="E92" s="4" t="s">
        <v>151</v>
      </c>
      <c r="F92" s="5">
        <v>0</v>
      </c>
      <c r="G92" s="5">
        <v>0</v>
      </c>
      <c r="H92" s="44">
        <v>0</v>
      </c>
      <c r="I92" s="5">
        <v>0</v>
      </c>
      <c r="J92" s="5">
        <v>0</v>
      </c>
      <c r="K92" s="88">
        <v>0</v>
      </c>
      <c r="L92" s="88">
        <v>0</v>
      </c>
      <c r="M92" s="30">
        <v>0</v>
      </c>
      <c r="N92" s="28">
        <v>0</v>
      </c>
      <c r="O92" s="86">
        <f t="shared" si="139"/>
        <v>0</v>
      </c>
    </row>
    <row r="93" spans="1:15" ht="12" customHeight="1" x14ac:dyDescent="0.25">
      <c r="A93" s="99" t="s">
        <v>152</v>
      </c>
      <c r="B93" s="100"/>
      <c r="C93" s="100"/>
      <c r="D93" s="100"/>
      <c r="E93" s="100"/>
      <c r="F93" s="6">
        <f t="shared" ref="F93:G93" si="140">SUM(F71:F92)</f>
        <v>0</v>
      </c>
      <c r="G93" s="6">
        <f t="shared" si="140"/>
        <v>0</v>
      </c>
      <c r="H93" s="73">
        <f t="shared" ref="H93:K93" si="141">SUM(H71:H92)</f>
        <v>0</v>
      </c>
      <c r="I93" s="6">
        <f t="shared" ref="I93" si="142">SUM(I71:I92)</f>
        <v>0</v>
      </c>
      <c r="J93" s="6">
        <f t="shared" si="141"/>
        <v>0</v>
      </c>
      <c r="K93" s="6">
        <f t="shared" si="141"/>
        <v>1045000</v>
      </c>
      <c r="L93" s="6">
        <f t="shared" ref="L93" si="143">SUM(L71:L92)</f>
        <v>1045000</v>
      </c>
      <c r="M93" s="6">
        <f t="shared" ref="M93:O93" si="144">SUM(M71:M92)</f>
        <v>0</v>
      </c>
      <c r="N93" s="6">
        <f t="shared" ref="N93" si="145">SUM(N71:N92)</f>
        <v>0</v>
      </c>
      <c r="O93" s="6">
        <f t="shared" si="144"/>
        <v>1045000</v>
      </c>
    </row>
    <row r="94" spans="1:15" s="7" customFormat="1" ht="12" customHeight="1" x14ac:dyDescent="0.25">
      <c r="A94" s="104" t="s">
        <v>153</v>
      </c>
      <c r="B94" s="105"/>
      <c r="C94" s="105"/>
      <c r="D94" s="105"/>
      <c r="E94" s="105"/>
      <c r="F94" s="10">
        <f t="shared" ref="F94:G94" si="146">SUM(F57,F59,F61,F66,F68,F70,F93)</f>
        <v>2580000</v>
      </c>
      <c r="G94" s="10">
        <f t="shared" si="146"/>
        <v>2580000</v>
      </c>
      <c r="H94" s="74">
        <f t="shared" ref="H94:K94" si="147">SUM(H57,H59,H61,H66,H68,H70,H93)</f>
        <v>0</v>
      </c>
      <c r="I94" s="10">
        <f t="shared" ref="I94" si="148">SUM(I57,I59,I61,I66,I68,I70,I93)</f>
        <v>0</v>
      </c>
      <c r="J94" s="10">
        <f t="shared" si="147"/>
        <v>2580000</v>
      </c>
      <c r="K94" s="10">
        <f t="shared" si="147"/>
        <v>3895000</v>
      </c>
      <c r="L94" s="10">
        <f t="shared" ref="L94" si="149">SUM(L57,L59,L61,L66,L68,L70,L93)</f>
        <v>3895000</v>
      </c>
      <c r="M94" s="10">
        <f t="shared" ref="M94:O94" si="150">SUM(M57,M59,M61,M66,M68,M70,M93)</f>
        <v>0</v>
      </c>
      <c r="N94" s="10">
        <f t="shared" ref="N94" si="151">SUM(N57,N59,N61,N66,N68,N70,N93)</f>
        <v>0</v>
      </c>
      <c r="O94" s="10">
        <f t="shared" si="150"/>
        <v>3895000</v>
      </c>
    </row>
    <row r="95" spans="1:15" s="7" customFormat="1" ht="12" customHeight="1" x14ac:dyDescent="0.25">
      <c r="A95" s="18" t="s">
        <v>154</v>
      </c>
      <c r="B95" s="53" t="s">
        <v>655</v>
      </c>
      <c r="C95" s="40" t="s">
        <v>156</v>
      </c>
      <c r="D95" s="40" t="s">
        <v>128</v>
      </c>
      <c r="E95" s="40" t="s">
        <v>129</v>
      </c>
      <c r="F95" s="19">
        <v>0</v>
      </c>
      <c r="G95" s="19">
        <v>0</v>
      </c>
      <c r="H95" s="75">
        <v>0</v>
      </c>
      <c r="I95" s="19">
        <v>0</v>
      </c>
      <c r="J95" s="19">
        <v>0</v>
      </c>
      <c r="K95" s="19">
        <v>50000</v>
      </c>
      <c r="L95" s="19">
        <v>50000</v>
      </c>
      <c r="M95" s="19">
        <v>0</v>
      </c>
      <c r="N95" s="26">
        <v>0</v>
      </c>
      <c r="O95" s="86">
        <f>SUM(L95+N95)</f>
        <v>50000</v>
      </c>
    </row>
    <row r="96" spans="1:15" ht="12" customHeight="1" outlineLevel="1" x14ac:dyDescent="0.25">
      <c r="A96" s="3" t="s">
        <v>154</v>
      </c>
      <c r="B96" s="3" t="s">
        <v>155</v>
      </c>
      <c r="C96" s="3" t="s">
        <v>156</v>
      </c>
      <c r="D96" s="3" t="s">
        <v>130</v>
      </c>
      <c r="E96" s="4" t="s">
        <v>131</v>
      </c>
      <c r="F96" s="5">
        <v>0</v>
      </c>
      <c r="G96" s="5">
        <v>0</v>
      </c>
      <c r="H96" s="44">
        <v>0</v>
      </c>
      <c r="I96" s="5">
        <v>0</v>
      </c>
      <c r="J96" s="5">
        <v>0</v>
      </c>
      <c r="K96" s="19">
        <v>0</v>
      </c>
      <c r="L96" s="19">
        <v>0</v>
      </c>
      <c r="M96" s="5">
        <v>0</v>
      </c>
      <c r="N96" s="26">
        <v>0</v>
      </c>
      <c r="O96" s="86">
        <f t="shared" ref="O96:O97" si="152">SUM(L96+N96)</f>
        <v>0</v>
      </c>
    </row>
    <row r="97" spans="1:15" ht="12" customHeight="1" outlineLevel="1" x14ac:dyDescent="0.25">
      <c r="A97" s="3" t="s">
        <v>154</v>
      </c>
      <c r="B97" s="3" t="s">
        <v>155</v>
      </c>
      <c r="C97" s="3" t="s">
        <v>156</v>
      </c>
      <c r="D97" s="3" t="s">
        <v>84</v>
      </c>
      <c r="E97" s="4" t="s">
        <v>85</v>
      </c>
      <c r="F97" s="5">
        <v>0</v>
      </c>
      <c r="G97" s="5">
        <v>0</v>
      </c>
      <c r="H97" s="44">
        <v>0</v>
      </c>
      <c r="I97" s="5">
        <v>0</v>
      </c>
      <c r="J97" s="5">
        <v>0</v>
      </c>
      <c r="K97" s="19">
        <v>40000</v>
      </c>
      <c r="L97" s="19">
        <v>40000</v>
      </c>
      <c r="M97" s="34">
        <v>0</v>
      </c>
      <c r="N97" s="26">
        <v>0</v>
      </c>
      <c r="O97" s="86">
        <f t="shared" si="152"/>
        <v>40000</v>
      </c>
    </row>
    <row r="98" spans="1:15" ht="12" customHeight="1" x14ac:dyDescent="0.25">
      <c r="A98" s="99" t="s">
        <v>157</v>
      </c>
      <c r="B98" s="100"/>
      <c r="C98" s="100"/>
      <c r="D98" s="100"/>
      <c r="E98" s="100"/>
      <c r="F98" s="6">
        <f t="shared" ref="F98:G98" si="153">SUM(F95:F97)</f>
        <v>0</v>
      </c>
      <c r="G98" s="6">
        <f t="shared" si="153"/>
        <v>0</v>
      </c>
      <c r="H98" s="73">
        <f t="shared" ref="H98:O98" si="154">SUM(H95:H97)</f>
        <v>0</v>
      </c>
      <c r="I98" s="6">
        <f t="shared" ref="I98" si="155">SUM(I95:I97)</f>
        <v>0</v>
      </c>
      <c r="J98" s="6">
        <f t="shared" si="154"/>
        <v>0</v>
      </c>
      <c r="K98" s="6">
        <f t="shared" ref="K98:L98" si="156">SUM(K95:K97)</f>
        <v>90000</v>
      </c>
      <c r="L98" s="6">
        <f t="shared" si="156"/>
        <v>90000</v>
      </c>
      <c r="M98" s="6">
        <f t="shared" si="154"/>
        <v>0</v>
      </c>
      <c r="N98" s="6">
        <f t="shared" ref="N98" si="157">SUM(N95:N97)</f>
        <v>0</v>
      </c>
      <c r="O98" s="6">
        <f t="shared" si="154"/>
        <v>90000</v>
      </c>
    </row>
    <row r="99" spans="1:15" ht="12" customHeight="1" outlineLevel="1" x14ac:dyDescent="0.25">
      <c r="A99" s="3" t="s">
        <v>154</v>
      </c>
      <c r="B99" s="3" t="s">
        <v>158</v>
      </c>
      <c r="C99" s="3" t="s">
        <v>159</v>
      </c>
      <c r="D99" s="3" t="s">
        <v>130</v>
      </c>
      <c r="E99" s="4" t="s">
        <v>131</v>
      </c>
      <c r="F99" s="5">
        <v>0</v>
      </c>
      <c r="G99" s="5">
        <v>0</v>
      </c>
      <c r="H99" s="44">
        <v>0</v>
      </c>
      <c r="I99" s="5">
        <v>0</v>
      </c>
      <c r="J99" s="5">
        <v>0</v>
      </c>
      <c r="K99" s="19">
        <v>20000</v>
      </c>
      <c r="L99" s="19">
        <v>20000</v>
      </c>
      <c r="M99" s="30">
        <v>0</v>
      </c>
      <c r="N99" s="26">
        <v>0</v>
      </c>
      <c r="O99" s="86">
        <f>SUM(L99+N99)</f>
        <v>20000</v>
      </c>
    </row>
    <row r="100" spans="1:15" ht="12" customHeight="1" outlineLevel="1" x14ac:dyDescent="0.25">
      <c r="A100" s="3" t="s">
        <v>154</v>
      </c>
      <c r="B100" s="3" t="s">
        <v>158</v>
      </c>
      <c r="C100" s="3" t="s">
        <v>159</v>
      </c>
      <c r="D100" s="3" t="s">
        <v>101</v>
      </c>
      <c r="E100" s="4" t="s">
        <v>102</v>
      </c>
      <c r="F100" s="5">
        <v>0</v>
      </c>
      <c r="G100" s="5">
        <v>0</v>
      </c>
      <c r="H100" s="44">
        <v>0</v>
      </c>
      <c r="I100" s="5">
        <v>0</v>
      </c>
      <c r="J100" s="5">
        <v>0</v>
      </c>
      <c r="K100" s="19">
        <v>1000</v>
      </c>
      <c r="L100" s="19">
        <v>1000</v>
      </c>
      <c r="M100" s="30">
        <v>0</v>
      </c>
      <c r="N100" s="26">
        <v>0</v>
      </c>
      <c r="O100" s="86">
        <f t="shared" ref="O100:O102" si="158">SUM(L100+N100)</f>
        <v>1000</v>
      </c>
    </row>
    <row r="101" spans="1:15" ht="12" customHeight="1" outlineLevel="1" x14ac:dyDescent="0.25">
      <c r="A101" s="3" t="s">
        <v>154</v>
      </c>
      <c r="B101" s="3" t="s">
        <v>158</v>
      </c>
      <c r="C101" s="3" t="s">
        <v>159</v>
      </c>
      <c r="D101" s="3" t="s">
        <v>160</v>
      </c>
      <c r="E101" s="4" t="s">
        <v>161</v>
      </c>
      <c r="F101" s="5">
        <v>0</v>
      </c>
      <c r="G101" s="5">
        <v>0</v>
      </c>
      <c r="H101" s="44">
        <v>0</v>
      </c>
      <c r="I101" s="5">
        <v>0</v>
      </c>
      <c r="J101" s="5">
        <v>0</v>
      </c>
      <c r="K101" s="19">
        <v>8000</v>
      </c>
      <c r="L101" s="19">
        <v>8000</v>
      </c>
      <c r="M101" s="30">
        <v>0</v>
      </c>
      <c r="N101" s="26">
        <v>0</v>
      </c>
      <c r="O101" s="86">
        <f t="shared" si="158"/>
        <v>8000</v>
      </c>
    </row>
    <row r="102" spans="1:15" ht="12" customHeight="1" outlineLevel="1" x14ac:dyDescent="0.25">
      <c r="A102" s="3" t="s">
        <v>154</v>
      </c>
      <c r="B102" s="3" t="s">
        <v>158</v>
      </c>
      <c r="C102" s="3" t="s">
        <v>159</v>
      </c>
      <c r="D102" s="3" t="s">
        <v>162</v>
      </c>
      <c r="E102" s="4" t="s">
        <v>163</v>
      </c>
      <c r="F102" s="5">
        <v>0</v>
      </c>
      <c r="G102" s="5">
        <v>0</v>
      </c>
      <c r="H102" s="44">
        <v>0</v>
      </c>
      <c r="I102" s="5">
        <v>0</v>
      </c>
      <c r="J102" s="5">
        <v>0</v>
      </c>
      <c r="K102" s="19">
        <v>25000</v>
      </c>
      <c r="L102" s="19">
        <v>25000</v>
      </c>
      <c r="M102" s="30">
        <v>0</v>
      </c>
      <c r="N102" s="26">
        <v>0</v>
      </c>
      <c r="O102" s="86">
        <f t="shared" si="158"/>
        <v>25000</v>
      </c>
    </row>
    <row r="103" spans="1:15" ht="12" customHeight="1" x14ac:dyDescent="0.25">
      <c r="A103" s="99" t="s">
        <v>164</v>
      </c>
      <c r="B103" s="100"/>
      <c r="C103" s="100"/>
      <c r="D103" s="100"/>
      <c r="E103" s="100"/>
      <c r="F103" s="6">
        <f t="shared" ref="F103:G103" si="159">SUM(F99:F102)</f>
        <v>0</v>
      </c>
      <c r="G103" s="6">
        <f t="shared" si="159"/>
        <v>0</v>
      </c>
      <c r="H103" s="73">
        <f t="shared" ref="H103:K103" si="160">SUM(H99:H102)</f>
        <v>0</v>
      </c>
      <c r="I103" s="6">
        <f t="shared" ref="I103" si="161">SUM(I99:I102)</f>
        <v>0</v>
      </c>
      <c r="J103" s="6">
        <f t="shared" si="160"/>
        <v>0</v>
      </c>
      <c r="K103" s="6">
        <f t="shared" si="160"/>
        <v>54000</v>
      </c>
      <c r="L103" s="6">
        <f t="shared" ref="L103" si="162">SUM(L99:L102)</f>
        <v>54000</v>
      </c>
      <c r="M103" s="6">
        <f t="shared" ref="M103:O103" si="163">SUM(M99:M102)</f>
        <v>0</v>
      </c>
      <c r="N103" s="6">
        <f t="shared" ref="N103" si="164">SUM(N99:N102)</f>
        <v>0</v>
      </c>
      <c r="O103" s="6">
        <f t="shared" si="163"/>
        <v>54000</v>
      </c>
    </row>
    <row r="104" spans="1:15" s="7" customFormat="1" ht="12" customHeight="1" x14ac:dyDescent="0.25">
      <c r="A104" s="104" t="s">
        <v>165</v>
      </c>
      <c r="B104" s="105"/>
      <c r="C104" s="105"/>
      <c r="D104" s="105"/>
      <c r="E104" s="105"/>
      <c r="F104" s="10">
        <f t="shared" ref="F104:G104" si="165">SUM(F98,F103)</f>
        <v>0</v>
      </c>
      <c r="G104" s="10">
        <f t="shared" si="165"/>
        <v>0</v>
      </c>
      <c r="H104" s="74">
        <f t="shared" ref="H104:K104" si="166">SUM(H98,H103)</f>
        <v>0</v>
      </c>
      <c r="I104" s="10">
        <f t="shared" ref="I104" si="167">SUM(I98,I103)</f>
        <v>0</v>
      </c>
      <c r="J104" s="10">
        <f t="shared" si="166"/>
        <v>0</v>
      </c>
      <c r="K104" s="10">
        <f t="shared" si="166"/>
        <v>144000</v>
      </c>
      <c r="L104" s="10">
        <f t="shared" ref="L104" si="168">SUM(L98,L103)</f>
        <v>144000</v>
      </c>
      <c r="M104" s="10">
        <f t="shared" ref="M104:O104" si="169">SUM(M98,M103)</f>
        <v>0</v>
      </c>
      <c r="N104" s="10">
        <f t="shared" ref="N104" si="170">SUM(N98,N103)</f>
        <v>0</v>
      </c>
      <c r="O104" s="10">
        <f t="shared" si="169"/>
        <v>144000</v>
      </c>
    </row>
    <row r="105" spans="1:15" ht="12" customHeight="1" outlineLevel="1" x14ac:dyDescent="0.25">
      <c r="A105" s="3" t="s">
        <v>166</v>
      </c>
      <c r="B105" s="3" t="s">
        <v>167</v>
      </c>
      <c r="C105" s="3" t="s">
        <v>168</v>
      </c>
      <c r="D105" s="3" t="s">
        <v>169</v>
      </c>
      <c r="E105" s="4" t="s">
        <v>170</v>
      </c>
      <c r="F105" s="5">
        <v>500</v>
      </c>
      <c r="G105" s="5">
        <v>500</v>
      </c>
      <c r="H105" s="76">
        <v>0</v>
      </c>
      <c r="I105" s="82">
        <v>0</v>
      </c>
      <c r="J105" s="70">
        <f>SUM(G105+I105)</f>
        <v>500</v>
      </c>
      <c r="K105" s="5">
        <v>0</v>
      </c>
      <c r="L105" s="5">
        <v>0</v>
      </c>
      <c r="M105" s="30">
        <v>0</v>
      </c>
      <c r="N105" s="5">
        <v>0</v>
      </c>
      <c r="O105" s="5">
        <v>0</v>
      </c>
    </row>
    <row r="106" spans="1:15" ht="12" customHeight="1" outlineLevel="1" x14ac:dyDescent="0.25">
      <c r="A106" s="3" t="s">
        <v>166</v>
      </c>
      <c r="B106" s="3" t="s">
        <v>167</v>
      </c>
      <c r="C106" s="3" t="s">
        <v>168</v>
      </c>
      <c r="D106" s="3" t="s">
        <v>171</v>
      </c>
      <c r="E106" s="4" t="s">
        <v>172</v>
      </c>
      <c r="F106" s="5">
        <v>110000</v>
      </c>
      <c r="G106" s="5">
        <v>110000</v>
      </c>
      <c r="H106" s="72">
        <v>0</v>
      </c>
      <c r="I106" s="71">
        <v>0</v>
      </c>
      <c r="J106" s="70">
        <f>SUM(G106+I106)</f>
        <v>110000</v>
      </c>
      <c r="K106" s="5">
        <v>0</v>
      </c>
      <c r="L106" s="5">
        <v>0</v>
      </c>
      <c r="M106" s="30">
        <v>0</v>
      </c>
      <c r="N106" s="5">
        <v>0</v>
      </c>
      <c r="O106" s="5">
        <v>0</v>
      </c>
    </row>
    <row r="107" spans="1:15" ht="12" customHeight="1" outlineLevel="1" x14ac:dyDescent="0.25">
      <c r="A107" s="3" t="s">
        <v>166</v>
      </c>
      <c r="B107" s="3" t="s">
        <v>167</v>
      </c>
      <c r="C107" s="3" t="s">
        <v>168</v>
      </c>
      <c r="D107" s="3" t="s">
        <v>173</v>
      </c>
      <c r="E107" s="4" t="s">
        <v>174</v>
      </c>
      <c r="F107" s="5">
        <v>0</v>
      </c>
      <c r="G107" s="5">
        <v>0</v>
      </c>
      <c r="H107" s="44">
        <v>0</v>
      </c>
      <c r="I107" s="5">
        <v>0</v>
      </c>
      <c r="J107" s="5">
        <v>0</v>
      </c>
      <c r="K107" s="81">
        <v>517000</v>
      </c>
      <c r="L107" s="81">
        <v>517000</v>
      </c>
      <c r="M107" s="30">
        <v>0</v>
      </c>
      <c r="N107" s="31">
        <v>0</v>
      </c>
      <c r="O107" s="86">
        <f>SUM(L107+N107)</f>
        <v>517000</v>
      </c>
    </row>
    <row r="108" spans="1:15" ht="12" customHeight="1" outlineLevel="1" x14ac:dyDescent="0.25">
      <c r="A108" s="3" t="s">
        <v>166</v>
      </c>
      <c r="B108" s="3" t="s">
        <v>167</v>
      </c>
      <c r="C108" s="3" t="s">
        <v>168</v>
      </c>
      <c r="D108" s="3" t="s">
        <v>120</v>
      </c>
      <c r="E108" s="4" t="s">
        <v>121</v>
      </c>
      <c r="F108" s="5">
        <v>0</v>
      </c>
      <c r="G108" s="5">
        <v>0</v>
      </c>
      <c r="H108" s="44">
        <v>0</v>
      </c>
      <c r="I108" s="5">
        <v>0</v>
      </c>
      <c r="J108" s="5">
        <v>0</v>
      </c>
      <c r="K108" s="19">
        <v>100000</v>
      </c>
      <c r="L108" s="19">
        <v>100000</v>
      </c>
      <c r="M108" s="30">
        <v>0</v>
      </c>
      <c r="N108" s="26">
        <v>0</v>
      </c>
      <c r="O108" s="86">
        <f t="shared" ref="O108:O122" si="171">SUM(L108+N108)</f>
        <v>100000</v>
      </c>
    </row>
    <row r="109" spans="1:15" ht="12" customHeight="1" outlineLevel="1" x14ac:dyDescent="0.25">
      <c r="A109" s="3" t="s">
        <v>166</v>
      </c>
      <c r="B109" s="3" t="s">
        <v>167</v>
      </c>
      <c r="C109" s="3" t="s">
        <v>168</v>
      </c>
      <c r="D109" s="3" t="s">
        <v>175</v>
      </c>
      <c r="E109" s="4" t="s">
        <v>176</v>
      </c>
      <c r="F109" s="5">
        <v>0</v>
      </c>
      <c r="G109" s="5">
        <v>0</v>
      </c>
      <c r="H109" s="44">
        <v>0</v>
      </c>
      <c r="I109" s="5">
        <v>0</v>
      </c>
      <c r="J109" s="5">
        <v>0</v>
      </c>
      <c r="K109" s="19">
        <v>130000</v>
      </c>
      <c r="L109" s="19">
        <v>130000</v>
      </c>
      <c r="M109" s="30">
        <v>0</v>
      </c>
      <c r="N109" s="26">
        <v>0</v>
      </c>
      <c r="O109" s="86">
        <f t="shared" si="171"/>
        <v>130000</v>
      </c>
    </row>
    <row r="110" spans="1:15" ht="12" customHeight="1" outlineLevel="1" x14ac:dyDescent="0.25">
      <c r="A110" s="3" t="s">
        <v>166</v>
      </c>
      <c r="B110" s="3" t="s">
        <v>167</v>
      </c>
      <c r="C110" s="3" t="s">
        <v>168</v>
      </c>
      <c r="D110" s="3" t="s">
        <v>177</v>
      </c>
      <c r="E110" s="4" t="s">
        <v>178</v>
      </c>
      <c r="F110" s="5">
        <v>0</v>
      </c>
      <c r="G110" s="5">
        <v>0</v>
      </c>
      <c r="H110" s="44">
        <v>0</v>
      </c>
      <c r="I110" s="5">
        <v>0</v>
      </c>
      <c r="J110" s="5">
        <v>0</v>
      </c>
      <c r="K110" s="19">
        <v>47000</v>
      </c>
      <c r="L110" s="19">
        <v>47000</v>
      </c>
      <c r="M110" s="30">
        <v>0</v>
      </c>
      <c r="N110" s="26">
        <v>0</v>
      </c>
      <c r="O110" s="86">
        <f t="shared" si="171"/>
        <v>47000</v>
      </c>
    </row>
    <row r="111" spans="1:15" ht="12" customHeight="1" outlineLevel="1" x14ac:dyDescent="0.25">
      <c r="A111" s="3" t="s">
        <v>166</v>
      </c>
      <c r="B111" s="3" t="s">
        <v>167</v>
      </c>
      <c r="C111" s="3" t="s">
        <v>168</v>
      </c>
      <c r="D111" s="3" t="s">
        <v>128</v>
      </c>
      <c r="E111" s="4" t="s">
        <v>129</v>
      </c>
      <c r="F111" s="5">
        <v>0</v>
      </c>
      <c r="G111" s="5">
        <v>0</v>
      </c>
      <c r="H111" s="44">
        <v>0</v>
      </c>
      <c r="I111" s="5">
        <v>0</v>
      </c>
      <c r="J111" s="5">
        <v>0</v>
      </c>
      <c r="K111" s="19">
        <v>5000</v>
      </c>
      <c r="L111" s="19">
        <v>5000</v>
      </c>
      <c r="M111" s="30">
        <v>0</v>
      </c>
      <c r="N111" s="26">
        <v>0</v>
      </c>
      <c r="O111" s="86">
        <f t="shared" si="171"/>
        <v>5000</v>
      </c>
    </row>
    <row r="112" spans="1:15" ht="12" customHeight="1" outlineLevel="1" x14ac:dyDescent="0.25">
      <c r="A112" s="3" t="s">
        <v>166</v>
      </c>
      <c r="B112" s="3" t="s">
        <v>167</v>
      </c>
      <c r="C112" s="3" t="s">
        <v>168</v>
      </c>
      <c r="D112" s="3" t="s">
        <v>179</v>
      </c>
      <c r="E112" s="4" t="s">
        <v>180</v>
      </c>
      <c r="F112" s="5">
        <v>0</v>
      </c>
      <c r="G112" s="5">
        <v>0</v>
      </c>
      <c r="H112" s="44">
        <v>0</v>
      </c>
      <c r="I112" s="5">
        <v>0</v>
      </c>
      <c r="J112" s="5">
        <v>0</v>
      </c>
      <c r="K112" s="19">
        <v>100000</v>
      </c>
      <c r="L112" s="19">
        <v>100000</v>
      </c>
      <c r="M112" s="30">
        <v>0</v>
      </c>
      <c r="N112" s="26">
        <v>0</v>
      </c>
      <c r="O112" s="86">
        <f t="shared" si="171"/>
        <v>100000</v>
      </c>
    </row>
    <row r="113" spans="1:15" ht="12" customHeight="1" outlineLevel="1" x14ac:dyDescent="0.25">
      <c r="A113" s="3" t="s">
        <v>166</v>
      </c>
      <c r="B113" s="3" t="s">
        <v>167</v>
      </c>
      <c r="C113" s="3" t="s">
        <v>168</v>
      </c>
      <c r="D113" s="3" t="s">
        <v>130</v>
      </c>
      <c r="E113" s="4" t="s">
        <v>131</v>
      </c>
      <c r="F113" s="5">
        <v>0</v>
      </c>
      <c r="G113" s="5">
        <v>0</v>
      </c>
      <c r="H113" s="44">
        <v>0</v>
      </c>
      <c r="I113" s="5">
        <v>0</v>
      </c>
      <c r="J113" s="5">
        <v>0</v>
      </c>
      <c r="K113" s="19">
        <v>15000</v>
      </c>
      <c r="L113" s="19">
        <v>15000</v>
      </c>
      <c r="M113" s="30">
        <v>0</v>
      </c>
      <c r="N113" s="26">
        <v>0</v>
      </c>
      <c r="O113" s="86">
        <f t="shared" si="171"/>
        <v>15000</v>
      </c>
    </row>
    <row r="114" spans="1:15" ht="12" customHeight="1" outlineLevel="1" x14ac:dyDescent="0.25">
      <c r="A114" s="3" t="s">
        <v>166</v>
      </c>
      <c r="B114" s="3" t="s">
        <v>167</v>
      </c>
      <c r="C114" s="3" t="s">
        <v>168</v>
      </c>
      <c r="D114" s="3" t="s">
        <v>140</v>
      </c>
      <c r="E114" s="4" t="s">
        <v>141</v>
      </c>
      <c r="F114" s="5">
        <v>0</v>
      </c>
      <c r="G114" s="5">
        <v>0</v>
      </c>
      <c r="H114" s="44">
        <v>0</v>
      </c>
      <c r="I114" s="5">
        <v>0</v>
      </c>
      <c r="J114" s="5">
        <v>0</v>
      </c>
      <c r="K114" s="19">
        <v>0</v>
      </c>
      <c r="L114" s="19">
        <v>0</v>
      </c>
      <c r="M114" s="30">
        <v>0</v>
      </c>
      <c r="N114" s="26">
        <v>0</v>
      </c>
      <c r="O114" s="86">
        <f t="shared" si="171"/>
        <v>0</v>
      </c>
    </row>
    <row r="115" spans="1:15" ht="12" customHeight="1" outlineLevel="1" x14ac:dyDescent="0.25">
      <c r="A115" s="3" t="s">
        <v>166</v>
      </c>
      <c r="B115" s="3" t="s">
        <v>167</v>
      </c>
      <c r="C115" s="3" t="s">
        <v>168</v>
      </c>
      <c r="D115" s="3" t="s">
        <v>142</v>
      </c>
      <c r="E115" s="4" t="s">
        <v>143</v>
      </c>
      <c r="F115" s="5">
        <v>0</v>
      </c>
      <c r="G115" s="5">
        <v>0</v>
      </c>
      <c r="H115" s="44">
        <v>0</v>
      </c>
      <c r="I115" s="5">
        <v>0</v>
      </c>
      <c r="J115" s="5">
        <v>0</v>
      </c>
      <c r="K115" s="19">
        <v>0</v>
      </c>
      <c r="L115" s="19">
        <v>0</v>
      </c>
      <c r="M115" s="30">
        <v>0</v>
      </c>
      <c r="N115" s="26">
        <v>0</v>
      </c>
      <c r="O115" s="86">
        <f t="shared" si="171"/>
        <v>0</v>
      </c>
    </row>
    <row r="116" spans="1:15" ht="12" customHeight="1" outlineLevel="1" x14ac:dyDescent="0.25">
      <c r="A116" s="3" t="s">
        <v>166</v>
      </c>
      <c r="B116" s="3" t="s">
        <v>167</v>
      </c>
      <c r="C116" s="3" t="s">
        <v>168</v>
      </c>
      <c r="D116" s="3" t="s">
        <v>148</v>
      </c>
      <c r="E116" s="4" t="s">
        <v>149</v>
      </c>
      <c r="F116" s="5">
        <v>0</v>
      </c>
      <c r="G116" s="5">
        <v>0</v>
      </c>
      <c r="H116" s="44">
        <v>0</v>
      </c>
      <c r="I116" s="5">
        <v>0</v>
      </c>
      <c r="J116" s="5">
        <v>0</v>
      </c>
      <c r="K116" s="19">
        <v>0</v>
      </c>
      <c r="L116" s="19">
        <v>0</v>
      </c>
      <c r="M116" s="30">
        <v>0</v>
      </c>
      <c r="N116" s="26">
        <v>0</v>
      </c>
      <c r="O116" s="86">
        <f t="shared" si="171"/>
        <v>0</v>
      </c>
    </row>
    <row r="117" spans="1:15" ht="12" customHeight="1" outlineLevel="1" x14ac:dyDescent="0.25">
      <c r="A117" s="3" t="s">
        <v>166</v>
      </c>
      <c r="B117" s="3" t="s">
        <v>167</v>
      </c>
      <c r="C117" s="3" t="s">
        <v>168</v>
      </c>
      <c r="D117" s="3" t="s">
        <v>181</v>
      </c>
      <c r="E117" s="4" t="s">
        <v>182</v>
      </c>
      <c r="F117" s="5">
        <v>0</v>
      </c>
      <c r="G117" s="5">
        <v>0</v>
      </c>
      <c r="H117" s="44">
        <v>0</v>
      </c>
      <c r="I117" s="5">
        <v>0</v>
      </c>
      <c r="J117" s="5">
        <v>0</v>
      </c>
      <c r="K117" s="19">
        <v>5000</v>
      </c>
      <c r="L117" s="19">
        <v>5000</v>
      </c>
      <c r="M117" s="30">
        <v>0</v>
      </c>
      <c r="N117" s="26">
        <v>0</v>
      </c>
      <c r="O117" s="86">
        <f t="shared" si="171"/>
        <v>5000</v>
      </c>
    </row>
    <row r="118" spans="1:15" ht="12" customHeight="1" outlineLevel="1" x14ac:dyDescent="0.25">
      <c r="A118" s="3" t="s">
        <v>166</v>
      </c>
      <c r="B118" s="3" t="s">
        <v>167</v>
      </c>
      <c r="C118" s="3" t="s">
        <v>168</v>
      </c>
      <c r="D118" s="3" t="s">
        <v>101</v>
      </c>
      <c r="E118" s="4" t="s">
        <v>102</v>
      </c>
      <c r="F118" s="5">
        <v>0</v>
      </c>
      <c r="G118" s="5">
        <v>0</v>
      </c>
      <c r="H118" s="44">
        <v>0</v>
      </c>
      <c r="I118" s="5">
        <v>0</v>
      </c>
      <c r="J118" s="5">
        <v>0</v>
      </c>
      <c r="K118" s="19">
        <v>15000</v>
      </c>
      <c r="L118" s="19">
        <v>15000</v>
      </c>
      <c r="M118" s="30">
        <v>0</v>
      </c>
      <c r="N118" s="26">
        <v>0</v>
      </c>
      <c r="O118" s="86">
        <f t="shared" si="171"/>
        <v>15000</v>
      </c>
    </row>
    <row r="119" spans="1:15" ht="12" customHeight="1" outlineLevel="1" x14ac:dyDescent="0.25">
      <c r="A119" s="3" t="s">
        <v>166</v>
      </c>
      <c r="B119" s="3" t="s">
        <v>167</v>
      </c>
      <c r="C119" s="3" t="s">
        <v>168</v>
      </c>
      <c r="D119" s="3" t="s">
        <v>84</v>
      </c>
      <c r="E119" s="4" t="s">
        <v>85</v>
      </c>
      <c r="F119" s="5">
        <v>0</v>
      </c>
      <c r="G119" s="5">
        <v>0</v>
      </c>
      <c r="H119" s="44">
        <v>0</v>
      </c>
      <c r="I119" s="5">
        <v>0</v>
      </c>
      <c r="J119" s="5">
        <v>0</v>
      </c>
      <c r="K119" s="19">
        <v>5000</v>
      </c>
      <c r="L119" s="19">
        <v>5000</v>
      </c>
      <c r="M119" s="30">
        <v>0</v>
      </c>
      <c r="N119" s="26">
        <v>0</v>
      </c>
      <c r="O119" s="86">
        <f t="shared" si="171"/>
        <v>5000</v>
      </c>
    </row>
    <row r="120" spans="1:15" ht="12" customHeight="1" outlineLevel="1" x14ac:dyDescent="0.25">
      <c r="A120" s="3" t="s">
        <v>166</v>
      </c>
      <c r="B120" s="3" t="s">
        <v>167</v>
      </c>
      <c r="C120" s="3" t="s">
        <v>168</v>
      </c>
      <c r="D120" s="3" t="s">
        <v>183</v>
      </c>
      <c r="E120" s="4" t="s">
        <v>184</v>
      </c>
      <c r="F120" s="5">
        <v>0</v>
      </c>
      <c r="G120" s="5">
        <v>0</v>
      </c>
      <c r="H120" s="44">
        <v>0</v>
      </c>
      <c r="I120" s="5">
        <v>0</v>
      </c>
      <c r="J120" s="5">
        <v>0</v>
      </c>
      <c r="K120" s="19">
        <v>0</v>
      </c>
      <c r="L120" s="19">
        <v>0</v>
      </c>
      <c r="M120" s="30">
        <v>0</v>
      </c>
      <c r="N120" s="26">
        <v>0</v>
      </c>
      <c r="O120" s="86">
        <f t="shared" si="171"/>
        <v>0</v>
      </c>
    </row>
    <row r="121" spans="1:15" ht="12" customHeight="1" outlineLevel="1" x14ac:dyDescent="0.25">
      <c r="A121" s="3" t="s">
        <v>166</v>
      </c>
      <c r="B121" s="3" t="s">
        <v>167</v>
      </c>
      <c r="C121" s="3" t="s">
        <v>168</v>
      </c>
      <c r="D121" s="3" t="s">
        <v>160</v>
      </c>
      <c r="E121" s="4" t="s">
        <v>161</v>
      </c>
      <c r="F121" s="5">
        <v>0</v>
      </c>
      <c r="G121" s="5">
        <v>0</v>
      </c>
      <c r="H121" s="44">
        <v>0</v>
      </c>
      <c r="I121" s="5">
        <v>0</v>
      </c>
      <c r="J121" s="5">
        <v>0</v>
      </c>
      <c r="K121" s="19">
        <v>1000</v>
      </c>
      <c r="L121" s="19">
        <v>1000</v>
      </c>
      <c r="M121" s="30">
        <v>0</v>
      </c>
      <c r="N121" s="26">
        <v>0</v>
      </c>
      <c r="O121" s="86">
        <f t="shared" si="171"/>
        <v>1000</v>
      </c>
    </row>
    <row r="122" spans="1:15" ht="12" customHeight="1" outlineLevel="1" x14ac:dyDescent="0.25">
      <c r="A122" s="3" t="s">
        <v>166</v>
      </c>
      <c r="B122" s="3" t="s">
        <v>167</v>
      </c>
      <c r="C122" s="3" t="s">
        <v>168</v>
      </c>
      <c r="D122" s="3" t="s">
        <v>185</v>
      </c>
      <c r="E122" s="4" t="s">
        <v>186</v>
      </c>
      <c r="F122" s="5">
        <v>0</v>
      </c>
      <c r="G122" s="5">
        <v>0</v>
      </c>
      <c r="H122" s="44">
        <v>0</v>
      </c>
      <c r="I122" s="5">
        <v>0</v>
      </c>
      <c r="J122" s="5">
        <v>0</v>
      </c>
      <c r="K122" s="83">
        <v>3000</v>
      </c>
      <c r="L122" s="83">
        <v>3000</v>
      </c>
      <c r="M122" s="30">
        <v>0</v>
      </c>
      <c r="N122" s="32">
        <v>0</v>
      </c>
      <c r="O122" s="86">
        <f t="shared" si="171"/>
        <v>3000</v>
      </c>
    </row>
    <row r="123" spans="1:15" ht="12" customHeight="1" x14ac:dyDescent="0.25">
      <c r="A123" s="99" t="s">
        <v>187</v>
      </c>
      <c r="B123" s="100"/>
      <c r="C123" s="100"/>
      <c r="D123" s="100"/>
      <c r="E123" s="100"/>
      <c r="F123" s="6">
        <f t="shared" ref="F123:G123" si="172">SUM(F105:F122)</f>
        <v>110500</v>
      </c>
      <c r="G123" s="6">
        <f t="shared" si="172"/>
        <v>110500</v>
      </c>
      <c r="H123" s="73">
        <f t="shared" ref="H123:O123" si="173">SUM(H105:H122)</f>
        <v>0</v>
      </c>
      <c r="I123" s="6">
        <f t="shared" ref="I123" si="174">SUM(I105:I122)</f>
        <v>0</v>
      </c>
      <c r="J123" s="6">
        <f t="shared" si="173"/>
        <v>110500</v>
      </c>
      <c r="K123" s="6">
        <f t="shared" ref="K123:L123" si="175">SUM(K105:K122)</f>
        <v>943000</v>
      </c>
      <c r="L123" s="6">
        <f t="shared" si="175"/>
        <v>943000</v>
      </c>
      <c r="M123" s="6">
        <f t="shared" si="173"/>
        <v>0</v>
      </c>
      <c r="N123" s="6">
        <f t="shared" ref="N123" si="176">SUM(N105:N122)</f>
        <v>0</v>
      </c>
      <c r="O123" s="6">
        <f t="shared" si="173"/>
        <v>943000</v>
      </c>
    </row>
    <row r="124" spans="1:15" ht="12" customHeight="1" outlineLevel="1" x14ac:dyDescent="0.25">
      <c r="A124" s="3" t="s">
        <v>166</v>
      </c>
      <c r="B124" s="3" t="s">
        <v>188</v>
      </c>
      <c r="C124" s="3" t="s">
        <v>13</v>
      </c>
      <c r="D124" s="3" t="s">
        <v>117</v>
      </c>
      <c r="E124" s="4" t="s">
        <v>118</v>
      </c>
      <c r="F124" s="19">
        <v>0</v>
      </c>
      <c r="G124" s="19">
        <v>0</v>
      </c>
      <c r="H124" s="34">
        <v>0</v>
      </c>
      <c r="I124" s="80">
        <v>0</v>
      </c>
      <c r="J124" s="70">
        <f>SUM(G124+I124)</f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</row>
    <row r="125" spans="1:15" ht="12" customHeight="1" outlineLevel="1" x14ac:dyDescent="0.25">
      <c r="A125" s="3" t="s">
        <v>166</v>
      </c>
      <c r="B125" s="3" t="s">
        <v>188</v>
      </c>
      <c r="C125" s="3" t="s">
        <v>168</v>
      </c>
      <c r="D125" s="3" t="s">
        <v>128</v>
      </c>
      <c r="E125" s="4" t="s">
        <v>129</v>
      </c>
      <c r="F125" s="5">
        <v>0</v>
      </c>
      <c r="G125" s="5">
        <v>0</v>
      </c>
      <c r="H125" s="44">
        <v>0</v>
      </c>
      <c r="I125" s="5">
        <v>0</v>
      </c>
      <c r="J125" s="5">
        <v>0</v>
      </c>
      <c r="K125" s="19">
        <v>0</v>
      </c>
      <c r="L125" s="19">
        <v>0</v>
      </c>
      <c r="M125" s="30">
        <v>0</v>
      </c>
      <c r="N125" s="26">
        <v>0</v>
      </c>
      <c r="O125" s="86">
        <f>SUM(L125+N125)</f>
        <v>0</v>
      </c>
    </row>
    <row r="126" spans="1:15" ht="12" customHeight="1" outlineLevel="1" x14ac:dyDescent="0.25">
      <c r="A126" s="3" t="s">
        <v>166</v>
      </c>
      <c r="B126" s="3" t="s">
        <v>670</v>
      </c>
      <c r="C126" s="3" t="s">
        <v>168</v>
      </c>
      <c r="D126" s="3" t="s">
        <v>130</v>
      </c>
      <c r="E126" s="4" t="s">
        <v>131</v>
      </c>
      <c r="F126" s="5">
        <v>0</v>
      </c>
      <c r="G126" s="5">
        <v>0</v>
      </c>
      <c r="H126" s="44">
        <v>0</v>
      </c>
      <c r="I126" s="5">
        <v>0</v>
      </c>
      <c r="J126" s="5">
        <v>0</v>
      </c>
      <c r="K126" s="19">
        <v>0</v>
      </c>
      <c r="L126" s="19">
        <v>0</v>
      </c>
      <c r="M126" s="30">
        <v>0</v>
      </c>
      <c r="N126" s="26">
        <v>0</v>
      </c>
      <c r="O126" s="86">
        <f t="shared" ref="O126:O129" si="177">SUM(L126+N126)</f>
        <v>0</v>
      </c>
    </row>
    <row r="127" spans="1:15" ht="12" customHeight="1" outlineLevel="1" x14ac:dyDescent="0.25">
      <c r="A127" s="3" t="s">
        <v>166</v>
      </c>
      <c r="B127" s="3" t="s">
        <v>188</v>
      </c>
      <c r="C127" s="3" t="s">
        <v>168</v>
      </c>
      <c r="D127" s="3" t="s">
        <v>181</v>
      </c>
      <c r="E127" s="4" t="s">
        <v>182</v>
      </c>
      <c r="F127" s="5">
        <v>0</v>
      </c>
      <c r="G127" s="5">
        <v>0</v>
      </c>
      <c r="H127" s="44">
        <v>0</v>
      </c>
      <c r="I127" s="5">
        <v>0</v>
      </c>
      <c r="J127" s="5">
        <v>0</v>
      </c>
      <c r="K127" s="19">
        <v>0</v>
      </c>
      <c r="L127" s="19">
        <v>0</v>
      </c>
      <c r="M127" s="30">
        <v>0</v>
      </c>
      <c r="N127" s="26">
        <v>0</v>
      </c>
      <c r="O127" s="86">
        <f t="shared" si="177"/>
        <v>0</v>
      </c>
    </row>
    <row r="128" spans="1:15" ht="12" customHeight="1" outlineLevel="1" x14ac:dyDescent="0.25">
      <c r="A128" s="3" t="s">
        <v>166</v>
      </c>
      <c r="B128" s="3" t="s">
        <v>188</v>
      </c>
      <c r="C128" s="3" t="s">
        <v>168</v>
      </c>
      <c r="D128" s="3" t="s">
        <v>101</v>
      </c>
      <c r="E128" s="4" t="s">
        <v>102</v>
      </c>
      <c r="F128" s="5">
        <v>0</v>
      </c>
      <c r="G128" s="5">
        <v>0</v>
      </c>
      <c r="H128" s="44">
        <v>0</v>
      </c>
      <c r="I128" s="5">
        <v>0</v>
      </c>
      <c r="J128" s="5">
        <v>0</v>
      </c>
      <c r="K128" s="19">
        <v>0</v>
      </c>
      <c r="L128" s="19">
        <v>0</v>
      </c>
      <c r="M128" s="34">
        <v>0</v>
      </c>
      <c r="N128" s="26">
        <v>0</v>
      </c>
      <c r="O128" s="86">
        <f t="shared" si="177"/>
        <v>0</v>
      </c>
    </row>
    <row r="129" spans="1:15" ht="12" customHeight="1" outlineLevel="1" x14ac:dyDescent="0.25">
      <c r="A129" s="3" t="s">
        <v>166</v>
      </c>
      <c r="B129" s="3" t="s">
        <v>670</v>
      </c>
      <c r="C129" s="3" t="s">
        <v>168</v>
      </c>
      <c r="D129" s="3" t="s">
        <v>185</v>
      </c>
      <c r="E129" s="4" t="s">
        <v>186</v>
      </c>
      <c r="F129" s="5">
        <v>0</v>
      </c>
      <c r="G129" s="5">
        <v>0</v>
      </c>
      <c r="H129" s="44">
        <v>0</v>
      </c>
      <c r="I129" s="5">
        <v>0</v>
      </c>
      <c r="J129" s="5">
        <v>0</v>
      </c>
      <c r="K129" s="19">
        <v>0</v>
      </c>
      <c r="L129" s="19">
        <v>0</v>
      </c>
      <c r="M129" s="34">
        <v>0</v>
      </c>
      <c r="N129" s="26">
        <v>0</v>
      </c>
      <c r="O129" s="86">
        <f t="shared" si="177"/>
        <v>0</v>
      </c>
    </row>
    <row r="130" spans="1:15" ht="12" customHeight="1" x14ac:dyDescent="0.25">
      <c r="A130" s="99" t="s">
        <v>189</v>
      </c>
      <c r="B130" s="100"/>
      <c r="C130" s="100"/>
      <c r="D130" s="100"/>
      <c r="E130" s="100"/>
      <c r="F130" s="6">
        <f t="shared" ref="F130:G130" si="178">SUM(F124:F129)</f>
        <v>0</v>
      </c>
      <c r="G130" s="6">
        <f t="shared" si="178"/>
        <v>0</v>
      </c>
      <c r="H130" s="73">
        <f t="shared" ref="H130:O130" si="179">SUM(H124:H129)</f>
        <v>0</v>
      </c>
      <c r="I130" s="6">
        <f t="shared" ref="I130" si="180">SUM(I124:I129)</f>
        <v>0</v>
      </c>
      <c r="J130" s="6">
        <f t="shared" si="179"/>
        <v>0</v>
      </c>
      <c r="K130" s="6">
        <f t="shared" ref="K130:L130" si="181">SUM(K124:K129)</f>
        <v>0</v>
      </c>
      <c r="L130" s="6">
        <f t="shared" si="181"/>
        <v>0</v>
      </c>
      <c r="M130" s="6">
        <f t="shared" si="179"/>
        <v>0</v>
      </c>
      <c r="N130" s="6">
        <f t="shared" ref="N130" si="182">SUM(N124:N129)</f>
        <v>0</v>
      </c>
      <c r="O130" s="6">
        <f t="shared" si="179"/>
        <v>0</v>
      </c>
    </row>
    <row r="131" spans="1:15" ht="12" customHeight="1" outlineLevel="1" x14ac:dyDescent="0.25">
      <c r="A131" s="3" t="s">
        <v>166</v>
      </c>
      <c r="B131" s="3" t="s">
        <v>190</v>
      </c>
      <c r="C131" s="3" t="s">
        <v>98</v>
      </c>
      <c r="D131" s="3" t="s">
        <v>120</v>
      </c>
      <c r="E131" s="4" t="s">
        <v>121</v>
      </c>
      <c r="F131" s="5">
        <v>0</v>
      </c>
      <c r="G131" s="5">
        <v>0</v>
      </c>
      <c r="H131" s="44">
        <v>0</v>
      </c>
      <c r="I131" s="5">
        <v>0</v>
      </c>
      <c r="J131" s="5">
        <v>0</v>
      </c>
      <c r="K131" s="19">
        <v>5000</v>
      </c>
      <c r="L131" s="19">
        <v>5000</v>
      </c>
      <c r="M131" s="30">
        <v>0</v>
      </c>
      <c r="N131" s="26">
        <v>0</v>
      </c>
      <c r="O131" s="26">
        <f>SUM(L131+N131)</f>
        <v>5000</v>
      </c>
    </row>
    <row r="132" spans="1:15" ht="12" customHeight="1" outlineLevel="1" x14ac:dyDescent="0.25">
      <c r="A132" s="3" t="s">
        <v>166</v>
      </c>
      <c r="B132" s="3" t="s">
        <v>190</v>
      </c>
      <c r="C132" s="3" t="s">
        <v>98</v>
      </c>
      <c r="D132" s="3" t="s">
        <v>128</v>
      </c>
      <c r="E132" s="4" t="s">
        <v>129</v>
      </c>
      <c r="F132" s="5">
        <v>0</v>
      </c>
      <c r="G132" s="5">
        <v>0</v>
      </c>
      <c r="H132" s="44">
        <v>0</v>
      </c>
      <c r="I132" s="5">
        <v>0</v>
      </c>
      <c r="J132" s="5">
        <v>0</v>
      </c>
      <c r="K132" s="19">
        <v>10000</v>
      </c>
      <c r="L132" s="19">
        <v>10000</v>
      </c>
      <c r="M132" s="30">
        <v>0</v>
      </c>
      <c r="N132" s="26">
        <v>0</v>
      </c>
      <c r="O132" s="26">
        <f t="shared" ref="O132:O138" si="183">SUM(L132+N132)</f>
        <v>10000</v>
      </c>
    </row>
    <row r="133" spans="1:15" ht="12" customHeight="1" outlineLevel="1" x14ac:dyDescent="0.25">
      <c r="A133" s="3" t="s">
        <v>166</v>
      </c>
      <c r="B133" s="3" t="s">
        <v>190</v>
      </c>
      <c r="C133" s="3" t="s">
        <v>98</v>
      </c>
      <c r="D133" s="3" t="s">
        <v>130</v>
      </c>
      <c r="E133" s="4" t="s">
        <v>131</v>
      </c>
      <c r="F133" s="5">
        <v>0</v>
      </c>
      <c r="G133" s="5">
        <v>0</v>
      </c>
      <c r="H133" s="44">
        <v>0</v>
      </c>
      <c r="I133" s="5">
        <v>0</v>
      </c>
      <c r="J133" s="5">
        <v>0</v>
      </c>
      <c r="K133" s="19">
        <v>180000</v>
      </c>
      <c r="L133" s="19">
        <v>180000</v>
      </c>
      <c r="M133" s="30">
        <v>0</v>
      </c>
      <c r="N133" s="26">
        <v>0</v>
      </c>
      <c r="O133" s="26">
        <f t="shared" si="183"/>
        <v>180000</v>
      </c>
    </row>
    <row r="134" spans="1:15" ht="12" customHeight="1" outlineLevel="1" x14ac:dyDescent="0.25">
      <c r="A134" s="3" t="s">
        <v>166</v>
      </c>
      <c r="B134" s="3" t="s">
        <v>190</v>
      </c>
      <c r="C134" s="3" t="s">
        <v>98</v>
      </c>
      <c r="D134" s="3" t="s">
        <v>140</v>
      </c>
      <c r="E134" s="4" t="s">
        <v>141</v>
      </c>
      <c r="F134" s="5">
        <v>0</v>
      </c>
      <c r="G134" s="5">
        <v>0</v>
      </c>
      <c r="H134" s="44">
        <v>0</v>
      </c>
      <c r="I134" s="5">
        <v>0</v>
      </c>
      <c r="J134" s="5">
        <v>0</v>
      </c>
      <c r="K134" s="19">
        <v>500</v>
      </c>
      <c r="L134" s="19">
        <v>500</v>
      </c>
      <c r="M134" s="30">
        <v>0</v>
      </c>
      <c r="N134" s="26">
        <v>0</v>
      </c>
      <c r="O134" s="26">
        <f t="shared" si="183"/>
        <v>500</v>
      </c>
    </row>
    <row r="135" spans="1:15" ht="12" customHeight="1" outlineLevel="1" x14ac:dyDescent="0.25">
      <c r="A135" s="3" t="s">
        <v>166</v>
      </c>
      <c r="B135" s="3" t="s">
        <v>190</v>
      </c>
      <c r="C135" s="3" t="s">
        <v>98</v>
      </c>
      <c r="D135" s="3" t="s">
        <v>142</v>
      </c>
      <c r="E135" s="4" t="s">
        <v>143</v>
      </c>
      <c r="F135" s="5">
        <v>0</v>
      </c>
      <c r="G135" s="5">
        <v>0</v>
      </c>
      <c r="H135" s="44">
        <v>0</v>
      </c>
      <c r="I135" s="5">
        <v>0</v>
      </c>
      <c r="J135" s="5">
        <v>0</v>
      </c>
      <c r="K135" s="19">
        <v>0</v>
      </c>
      <c r="L135" s="19">
        <v>0</v>
      </c>
      <c r="M135" s="30">
        <v>0</v>
      </c>
      <c r="N135" s="26">
        <v>0</v>
      </c>
      <c r="O135" s="26">
        <f t="shared" si="183"/>
        <v>0</v>
      </c>
    </row>
    <row r="136" spans="1:15" ht="12" customHeight="1" outlineLevel="1" x14ac:dyDescent="0.25">
      <c r="A136" s="3" t="s">
        <v>166</v>
      </c>
      <c r="B136" s="3" t="s">
        <v>688</v>
      </c>
      <c r="C136" s="3" t="s">
        <v>98</v>
      </c>
      <c r="D136" s="3" t="s">
        <v>435</v>
      </c>
      <c r="E136" s="4" t="s">
        <v>436</v>
      </c>
      <c r="F136" s="5">
        <v>0</v>
      </c>
      <c r="G136" s="5">
        <v>0</v>
      </c>
      <c r="H136" s="44">
        <v>0</v>
      </c>
      <c r="I136" s="5">
        <v>0</v>
      </c>
      <c r="J136" s="5">
        <v>0</v>
      </c>
      <c r="K136" s="19">
        <v>440000</v>
      </c>
      <c r="L136" s="19">
        <v>440000</v>
      </c>
      <c r="M136" s="30">
        <v>0</v>
      </c>
      <c r="N136" s="26">
        <v>0</v>
      </c>
      <c r="O136" s="26">
        <f t="shared" si="183"/>
        <v>440000</v>
      </c>
    </row>
    <row r="137" spans="1:15" ht="12" customHeight="1" outlineLevel="1" x14ac:dyDescent="0.25">
      <c r="A137" s="3" t="s">
        <v>166</v>
      </c>
      <c r="B137" s="3" t="s">
        <v>190</v>
      </c>
      <c r="C137" s="3" t="s">
        <v>98</v>
      </c>
      <c r="D137" s="3" t="s">
        <v>101</v>
      </c>
      <c r="E137" s="4" t="s">
        <v>102</v>
      </c>
      <c r="F137" s="5">
        <v>0</v>
      </c>
      <c r="G137" s="5">
        <v>0</v>
      </c>
      <c r="H137" s="44">
        <v>0</v>
      </c>
      <c r="I137" s="5">
        <v>0</v>
      </c>
      <c r="J137" s="5">
        <v>0</v>
      </c>
      <c r="K137" s="19">
        <v>290000</v>
      </c>
      <c r="L137" s="19">
        <v>290000</v>
      </c>
      <c r="M137" s="30">
        <v>0</v>
      </c>
      <c r="N137" s="26">
        <v>0</v>
      </c>
      <c r="O137" s="26">
        <f t="shared" si="183"/>
        <v>290000</v>
      </c>
    </row>
    <row r="138" spans="1:15" ht="12" customHeight="1" outlineLevel="1" x14ac:dyDescent="0.25">
      <c r="A138" s="3" t="s">
        <v>166</v>
      </c>
      <c r="B138" s="3" t="s">
        <v>190</v>
      </c>
      <c r="C138" s="3" t="s">
        <v>98</v>
      </c>
      <c r="D138" s="3" t="s">
        <v>84</v>
      </c>
      <c r="E138" s="4" t="s">
        <v>85</v>
      </c>
      <c r="F138" s="5">
        <v>0</v>
      </c>
      <c r="G138" s="5">
        <v>0</v>
      </c>
      <c r="H138" s="44">
        <v>0</v>
      </c>
      <c r="I138" s="5">
        <v>0</v>
      </c>
      <c r="J138" s="5">
        <v>0</v>
      </c>
      <c r="K138" s="19">
        <v>4000</v>
      </c>
      <c r="L138" s="19">
        <v>4000</v>
      </c>
      <c r="M138" s="30">
        <v>0</v>
      </c>
      <c r="N138" s="26">
        <v>0</v>
      </c>
      <c r="O138" s="26">
        <f t="shared" si="183"/>
        <v>4000</v>
      </c>
    </row>
    <row r="139" spans="1:15" ht="12" customHeight="1" x14ac:dyDescent="0.25">
      <c r="A139" s="99" t="s">
        <v>191</v>
      </c>
      <c r="B139" s="100"/>
      <c r="C139" s="100"/>
      <c r="D139" s="100"/>
      <c r="E139" s="100"/>
      <c r="F139" s="6">
        <f t="shared" ref="F139:G139" si="184">SUM(F131:F138)</f>
        <v>0</v>
      </c>
      <c r="G139" s="6">
        <f t="shared" si="184"/>
        <v>0</v>
      </c>
      <c r="H139" s="73">
        <f t="shared" ref="H139:K139" si="185">SUM(H131:H138)</f>
        <v>0</v>
      </c>
      <c r="I139" s="6">
        <f t="shared" ref="I139" si="186">SUM(I131:I138)</f>
        <v>0</v>
      </c>
      <c r="J139" s="6">
        <f t="shared" si="185"/>
        <v>0</v>
      </c>
      <c r="K139" s="6">
        <f t="shared" si="185"/>
        <v>929500</v>
      </c>
      <c r="L139" s="6">
        <f t="shared" ref="L139" si="187">SUM(L131:L138)</f>
        <v>929500</v>
      </c>
      <c r="M139" s="6">
        <f t="shared" ref="M139:O139" si="188">SUM(M131:M138)</f>
        <v>0</v>
      </c>
      <c r="N139" s="6">
        <f t="shared" ref="N139" si="189">SUM(N131:N138)</f>
        <v>0</v>
      </c>
      <c r="O139" s="6">
        <f t="shared" si="188"/>
        <v>929500</v>
      </c>
    </row>
    <row r="140" spans="1:15" ht="12" customHeight="1" outlineLevel="1" x14ac:dyDescent="0.25">
      <c r="A140" s="3" t="s">
        <v>166</v>
      </c>
      <c r="B140" s="3" t="s">
        <v>192</v>
      </c>
      <c r="C140" s="3" t="s">
        <v>193</v>
      </c>
      <c r="D140" s="3" t="s">
        <v>169</v>
      </c>
      <c r="E140" s="4" t="s">
        <v>170</v>
      </c>
      <c r="F140" s="19">
        <v>0</v>
      </c>
      <c r="G140" s="19">
        <v>0</v>
      </c>
      <c r="H140" s="34">
        <v>0</v>
      </c>
      <c r="I140" s="80">
        <v>0</v>
      </c>
      <c r="J140" s="70">
        <f>SUM(G140+I140)</f>
        <v>0</v>
      </c>
      <c r="K140" s="5">
        <v>0</v>
      </c>
      <c r="L140" s="5">
        <v>0</v>
      </c>
      <c r="M140" s="30">
        <v>0</v>
      </c>
      <c r="N140" s="5">
        <v>0</v>
      </c>
      <c r="O140" s="5">
        <v>0</v>
      </c>
    </row>
    <row r="141" spans="1:15" ht="12" customHeight="1" outlineLevel="1" x14ac:dyDescent="0.25">
      <c r="A141" s="3" t="s">
        <v>166</v>
      </c>
      <c r="B141" s="3" t="s">
        <v>192</v>
      </c>
      <c r="C141" s="3" t="s">
        <v>193</v>
      </c>
      <c r="D141" s="3" t="s">
        <v>79</v>
      </c>
      <c r="E141" s="4" t="s">
        <v>194</v>
      </c>
      <c r="F141" s="19">
        <v>0</v>
      </c>
      <c r="G141" s="19">
        <v>0</v>
      </c>
      <c r="H141" s="44">
        <v>0</v>
      </c>
      <c r="I141" s="25">
        <v>0</v>
      </c>
      <c r="J141" s="70">
        <f>SUM(G141+I141)</f>
        <v>0</v>
      </c>
      <c r="K141" s="5">
        <v>0</v>
      </c>
      <c r="L141" s="5">
        <v>0</v>
      </c>
      <c r="M141" s="30">
        <v>0</v>
      </c>
      <c r="N141" s="5">
        <v>0</v>
      </c>
      <c r="O141" s="5">
        <v>0</v>
      </c>
    </row>
    <row r="142" spans="1:15" ht="12" customHeight="1" outlineLevel="1" x14ac:dyDescent="0.25">
      <c r="A142" s="3" t="s">
        <v>166</v>
      </c>
      <c r="B142" s="3" t="s">
        <v>192</v>
      </c>
      <c r="C142" s="3" t="s">
        <v>193</v>
      </c>
      <c r="D142" s="3" t="s">
        <v>120</v>
      </c>
      <c r="E142" s="4" t="s">
        <v>121</v>
      </c>
      <c r="F142" s="5">
        <v>0</v>
      </c>
      <c r="G142" s="5">
        <v>0</v>
      </c>
      <c r="H142" s="44">
        <v>0</v>
      </c>
      <c r="I142" s="5">
        <v>0</v>
      </c>
      <c r="J142" s="5">
        <v>0</v>
      </c>
      <c r="K142" s="19">
        <v>40000</v>
      </c>
      <c r="L142" s="19">
        <v>40000</v>
      </c>
      <c r="M142" s="30">
        <v>0</v>
      </c>
      <c r="N142" s="26">
        <v>0</v>
      </c>
      <c r="O142" s="26">
        <f>SUM(L142:N142)</f>
        <v>40000</v>
      </c>
    </row>
    <row r="143" spans="1:15" ht="12" customHeight="1" outlineLevel="1" x14ac:dyDescent="0.25">
      <c r="A143" s="3" t="s">
        <v>166</v>
      </c>
      <c r="B143" s="3" t="s">
        <v>192</v>
      </c>
      <c r="C143" s="3" t="s">
        <v>193</v>
      </c>
      <c r="D143" s="3" t="s">
        <v>101</v>
      </c>
      <c r="E143" s="4" t="s">
        <v>102</v>
      </c>
      <c r="F143" s="5">
        <v>0</v>
      </c>
      <c r="G143" s="5">
        <v>0</v>
      </c>
      <c r="H143" s="44">
        <v>0</v>
      </c>
      <c r="I143" s="5">
        <v>0</v>
      </c>
      <c r="J143" s="5">
        <v>0</v>
      </c>
      <c r="K143" s="19">
        <v>300000</v>
      </c>
      <c r="L143" s="19">
        <v>300000</v>
      </c>
      <c r="M143" s="34">
        <v>0</v>
      </c>
      <c r="N143" s="26">
        <v>0</v>
      </c>
      <c r="O143" s="26">
        <f>SUM(L143:N143)</f>
        <v>300000</v>
      </c>
    </row>
    <row r="144" spans="1:15" ht="12" customHeight="1" x14ac:dyDescent="0.25">
      <c r="A144" s="99" t="s">
        <v>195</v>
      </c>
      <c r="B144" s="100"/>
      <c r="C144" s="100"/>
      <c r="D144" s="100"/>
      <c r="E144" s="100"/>
      <c r="F144" s="6">
        <f t="shared" ref="F144:G144" si="190">SUM(F140:F143)</f>
        <v>0</v>
      </c>
      <c r="G144" s="6">
        <f t="shared" si="190"/>
        <v>0</v>
      </c>
      <c r="H144" s="73">
        <f t="shared" ref="H144:O144" si="191">SUM(H140:H143)</f>
        <v>0</v>
      </c>
      <c r="I144" s="6">
        <f t="shared" ref="I144" si="192">SUM(I140:I143)</f>
        <v>0</v>
      </c>
      <c r="J144" s="6">
        <f t="shared" si="191"/>
        <v>0</v>
      </c>
      <c r="K144" s="6">
        <f t="shared" si="191"/>
        <v>340000</v>
      </c>
      <c r="L144" s="6">
        <f t="shared" si="191"/>
        <v>340000</v>
      </c>
      <c r="M144" s="6">
        <f t="shared" si="191"/>
        <v>0</v>
      </c>
      <c r="N144" s="6">
        <f t="shared" si="191"/>
        <v>0</v>
      </c>
      <c r="O144" s="6">
        <f t="shared" si="191"/>
        <v>340000</v>
      </c>
    </row>
    <row r="145" spans="1:15" ht="12" customHeight="1" outlineLevel="1" x14ac:dyDescent="0.25">
      <c r="A145" s="3" t="s">
        <v>166</v>
      </c>
      <c r="B145" s="3" t="s">
        <v>196</v>
      </c>
      <c r="C145" s="3" t="s">
        <v>197</v>
      </c>
      <c r="D145" s="3" t="s">
        <v>169</v>
      </c>
      <c r="E145" s="4" t="s">
        <v>170</v>
      </c>
      <c r="F145" s="5">
        <v>130000</v>
      </c>
      <c r="G145" s="5">
        <v>130000</v>
      </c>
      <c r="H145" s="34">
        <v>0</v>
      </c>
      <c r="I145" s="80">
        <v>0</v>
      </c>
      <c r="J145" s="70">
        <f>SUM(G145+I145)</f>
        <v>130000</v>
      </c>
      <c r="K145" s="5">
        <v>0</v>
      </c>
      <c r="L145" s="5">
        <v>0</v>
      </c>
      <c r="M145" s="30">
        <v>0</v>
      </c>
      <c r="N145" s="5">
        <v>0</v>
      </c>
      <c r="O145" s="5">
        <v>0</v>
      </c>
    </row>
    <row r="146" spans="1:15" ht="12" customHeight="1" outlineLevel="1" x14ac:dyDescent="0.25">
      <c r="A146" s="3" t="s">
        <v>166</v>
      </c>
      <c r="B146" s="3" t="s">
        <v>196</v>
      </c>
      <c r="C146" s="3" t="s">
        <v>197</v>
      </c>
      <c r="D146" s="3" t="s">
        <v>120</v>
      </c>
      <c r="E146" s="4" t="s">
        <v>121</v>
      </c>
      <c r="F146" s="5">
        <v>0</v>
      </c>
      <c r="G146" s="5">
        <v>0</v>
      </c>
      <c r="H146" s="44">
        <v>0</v>
      </c>
      <c r="I146" s="5">
        <v>0</v>
      </c>
      <c r="J146" s="5">
        <v>0</v>
      </c>
      <c r="K146" s="19">
        <v>80000</v>
      </c>
      <c r="L146" s="19">
        <v>80000</v>
      </c>
      <c r="M146" s="30">
        <v>0</v>
      </c>
      <c r="N146" s="26">
        <v>0</v>
      </c>
      <c r="O146" s="86">
        <f>SUM(L146+N146)</f>
        <v>80000</v>
      </c>
    </row>
    <row r="147" spans="1:15" ht="12" customHeight="1" outlineLevel="1" x14ac:dyDescent="0.25">
      <c r="A147" s="3" t="s">
        <v>166</v>
      </c>
      <c r="B147" s="3" t="s">
        <v>196</v>
      </c>
      <c r="C147" s="3" t="s">
        <v>197</v>
      </c>
      <c r="D147" s="3" t="s">
        <v>198</v>
      </c>
      <c r="E147" s="4" t="s">
        <v>199</v>
      </c>
      <c r="F147" s="5">
        <v>0</v>
      </c>
      <c r="G147" s="5">
        <v>0</v>
      </c>
      <c r="H147" s="44">
        <v>0</v>
      </c>
      <c r="I147" s="5">
        <v>0</v>
      </c>
      <c r="J147" s="5">
        <v>0</v>
      </c>
      <c r="K147" s="19">
        <v>4000</v>
      </c>
      <c r="L147" s="19">
        <v>4000</v>
      </c>
      <c r="M147" s="30">
        <v>0</v>
      </c>
      <c r="N147" s="26">
        <v>0</v>
      </c>
      <c r="O147" s="86">
        <f t="shared" ref="O147:O153" si="193">SUM(L147+N147)</f>
        <v>4000</v>
      </c>
    </row>
    <row r="148" spans="1:15" ht="12" customHeight="1" outlineLevel="1" x14ac:dyDescent="0.25">
      <c r="A148" s="3" t="s">
        <v>166</v>
      </c>
      <c r="B148" s="3" t="s">
        <v>196</v>
      </c>
      <c r="C148" s="3" t="s">
        <v>197</v>
      </c>
      <c r="D148" s="3" t="s">
        <v>128</v>
      </c>
      <c r="E148" s="4" t="s">
        <v>129</v>
      </c>
      <c r="F148" s="5">
        <v>0</v>
      </c>
      <c r="G148" s="5">
        <v>0</v>
      </c>
      <c r="H148" s="44">
        <v>0</v>
      </c>
      <c r="I148" s="5">
        <v>0</v>
      </c>
      <c r="J148" s="5">
        <v>0</v>
      </c>
      <c r="K148" s="19">
        <v>30000</v>
      </c>
      <c r="L148" s="19">
        <v>30000</v>
      </c>
      <c r="M148" s="30">
        <v>0</v>
      </c>
      <c r="N148" s="26">
        <v>0</v>
      </c>
      <c r="O148" s="86">
        <f t="shared" si="193"/>
        <v>30000</v>
      </c>
    </row>
    <row r="149" spans="1:15" ht="12" customHeight="1" outlineLevel="1" x14ac:dyDescent="0.25">
      <c r="A149" s="3" t="s">
        <v>166</v>
      </c>
      <c r="B149" s="3" t="s">
        <v>196</v>
      </c>
      <c r="C149" s="3" t="s">
        <v>197</v>
      </c>
      <c r="D149" s="3" t="s">
        <v>130</v>
      </c>
      <c r="E149" s="4" t="s">
        <v>131</v>
      </c>
      <c r="F149" s="5">
        <v>0</v>
      </c>
      <c r="G149" s="5">
        <v>0</v>
      </c>
      <c r="H149" s="44">
        <v>0</v>
      </c>
      <c r="I149" s="5">
        <v>0</v>
      </c>
      <c r="J149" s="5">
        <v>0</v>
      </c>
      <c r="K149" s="19">
        <v>4000</v>
      </c>
      <c r="L149" s="19">
        <v>4000</v>
      </c>
      <c r="M149" s="30">
        <v>0</v>
      </c>
      <c r="N149" s="26">
        <v>0</v>
      </c>
      <c r="O149" s="86">
        <f t="shared" si="193"/>
        <v>4000</v>
      </c>
    </row>
    <row r="150" spans="1:15" ht="12" customHeight="1" outlineLevel="1" x14ac:dyDescent="0.25">
      <c r="A150" s="3" t="s">
        <v>166</v>
      </c>
      <c r="B150" s="3" t="s">
        <v>196</v>
      </c>
      <c r="C150" s="3" t="s">
        <v>197</v>
      </c>
      <c r="D150" s="3" t="s">
        <v>142</v>
      </c>
      <c r="E150" s="4" t="s">
        <v>143</v>
      </c>
      <c r="F150" s="5">
        <v>0</v>
      </c>
      <c r="G150" s="5">
        <v>0</v>
      </c>
      <c r="H150" s="44">
        <v>0</v>
      </c>
      <c r="I150" s="5">
        <v>0</v>
      </c>
      <c r="J150" s="5">
        <v>0</v>
      </c>
      <c r="K150" s="19">
        <v>0</v>
      </c>
      <c r="L150" s="19">
        <v>0</v>
      </c>
      <c r="M150" s="30">
        <v>0</v>
      </c>
      <c r="N150" s="26">
        <v>0</v>
      </c>
      <c r="O150" s="86">
        <f t="shared" si="193"/>
        <v>0</v>
      </c>
    </row>
    <row r="151" spans="1:15" ht="12" customHeight="1" outlineLevel="1" x14ac:dyDescent="0.25">
      <c r="A151" s="3" t="s">
        <v>166</v>
      </c>
      <c r="B151" s="3" t="s">
        <v>196</v>
      </c>
      <c r="C151" s="3" t="s">
        <v>197</v>
      </c>
      <c r="D151" s="3" t="s">
        <v>101</v>
      </c>
      <c r="E151" s="4" t="s">
        <v>102</v>
      </c>
      <c r="F151" s="5">
        <v>0</v>
      </c>
      <c r="G151" s="5">
        <v>0</v>
      </c>
      <c r="H151" s="44">
        <v>0</v>
      </c>
      <c r="I151" s="5">
        <v>0</v>
      </c>
      <c r="J151" s="5">
        <v>0</v>
      </c>
      <c r="K151" s="19">
        <v>190000</v>
      </c>
      <c r="L151" s="19">
        <v>190000</v>
      </c>
      <c r="M151" s="30">
        <v>0</v>
      </c>
      <c r="N151" s="26">
        <v>0</v>
      </c>
      <c r="O151" s="86">
        <f t="shared" si="193"/>
        <v>190000</v>
      </c>
    </row>
    <row r="152" spans="1:15" ht="12" customHeight="1" outlineLevel="1" x14ac:dyDescent="0.25">
      <c r="A152" s="3" t="s">
        <v>166</v>
      </c>
      <c r="B152" s="3" t="s">
        <v>196</v>
      </c>
      <c r="C152" s="3" t="s">
        <v>197</v>
      </c>
      <c r="D152" s="3" t="s">
        <v>84</v>
      </c>
      <c r="E152" s="4" t="s">
        <v>85</v>
      </c>
      <c r="F152" s="5">
        <v>0</v>
      </c>
      <c r="G152" s="5">
        <v>0</v>
      </c>
      <c r="H152" s="44">
        <v>0</v>
      </c>
      <c r="I152" s="5">
        <v>0</v>
      </c>
      <c r="J152" s="5">
        <v>0</v>
      </c>
      <c r="K152" s="19">
        <v>15000</v>
      </c>
      <c r="L152" s="19">
        <v>15000</v>
      </c>
      <c r="M152" s="30">
        <v>0</v>
      </c>
      <c r="N152" s="26">
        <v>0</v>
      </c>
      <c r="O152" s="86">
        <f t="shared" si="193"/>
        <v>15000</v>
      </c>
    </row>
    <row r="153" spans="1:15" ht="12" customHeight="1" outlineLevel="1" x14ac:dyDescent="0.25">
      <c r="A153" s="3" t="s">
        <v>166</v>
      </c>
      <c r="B153" s="3" t="s">
        <v>678</v>
      </c>
      <c r="C153" s="3" t="s">
        <v>197</v>
      </c>
      <c r="D153" s="3" t="s">
        <v>231</v>
      </c>
      <c r="E153" s="4" t="s">
        <v>232</v>
      </c>
      <c r="F153" s="5">
        <v>0</v>
      </c>
      <c r="G153" s="5">
        <v>0</v>
      </c>
      <c r="H153" s="44">
        <v>0</v>
      </c>
      <c r="I153" s="5">
        <v>0</v>
      </c>
      <c r="J153" s="5">
        <v>0</v>
      </c>
      <c r="K153" s="19">
        <v>0</v>
      </c>
      <c r="L153" s="19">
        <v>0</v>
      </c>
      <c r="M153" s="30">
        <v>0</v>
      </c>
      <c r="N153" s="26">
        <v>0</v>
      </c>
      <c r="O153" s="86">
        <f t="shared" si="193"/>
        <v>0</v>
      </c>
    </row>
    <row r="154" spans="1:15" ht="12" customHeight="1" x14ac:dyDescent="0.25">
      <c r="A154" s="99" t="s">
        <v>200</v>
      </c>
      <c r="B154" s="100"/>
      <c r="C154" s="100"/>
      <c r="D154" s="100"/>
      <c r="E154" s="100"/>
      <c r="F154" s="6">
        <f t="shared" ref="F154:G154" si="194">SUM(F145:F153)</f>
        <v>130000</v>
      </c>
      <c r="G154" s="6">
        <f t="shared" si="194"/>
        <v>130000</v>
      </c>
      <c r="H154" s="73">
        <f t="shared" ref="H154:J154" si="195">SUM(H145:H153)</f>
        <v>0</v>
      </c>
      <c r="I154" s="6">
        <f t="shared" ref="I154" si="196">SUM(I145:I153)</f>
        <v>0</v>
      </c>
      <c r="J154" s="6">
        <f t="shared" si="195"/>
        <v>130000</v>
      </c>
      <c r="K154" s="6">
        <f>SUM(K145:K153)</f>
        <v>323000</v>
      </c>
      <c r="L154" s="6">
        <f>SUM(L145:L153)</f>
        <v>323000</v>
      </c>
      <c r="M154" s="6">
        <f>SUM(M145:M153)</f>
        <v>0</v>
      </c>
      <c r="N154" s="6">
        <f>SUM(N145:N153)</f>
        <v>0</v>
      </c>
      <c r="O154" s="6">
        <f>SUM(O145:O153)</f>
        <v>323000</v>
      </c>
    </row>
    <row r="155" spans="1:15" ht="12" customHeight="1" outlineLevel="1" x14ac:dyDescent="0.25">
      <c r="A155" s="3" t="s">
        <v>166</v>
      </c>
      <c r="B155" s="3" t="s">
        <v>201</v>
      </c>
      <c r="C155" s="3" t="s">
        <v>202</v>
      </c>
      <c r="D155" s="3" t="s">
        <v>169</v>
      </c>
      <c r="E155" s="4" t="s">
        <v>170</v>
      </c>
      <c r="F155" s="19">
        <v>23000</v>
      </c>
      <c r="G155" s="19">
        <v>23000</v>
      </c>
      <c r="H155" s="34">
        <v>0</v>
      </c>
      <c r="I155" s="80">
        <v>0</v>
      </c>
      <c r="J155" s="70">
        <f>SUM(G155+I155)</f>
        <v>23000</v>
      </c>
      <c r="K155" s="5">
        <v>0</v>
      </c>
      <c r="L155" s="5">
        <v>0</v>
      </c>
      <c r="M155" s="30">
        <v>0</v>
      </c>
      <c r="N155" s="5">
        <v>0</v>
      </c>
      <c r="O155" s="5">
        <v>0</v>
      </c>
    </row>
    <row r="156" spans="1:15" ht="12" customHeight="1" outlineLevel="1" x14ac:dyDescent="0.25">
      <c r="A156" s="3" t="s">
        <v>166</v>
      </c>
      <c r="B156" s="3" t="s">
        <v>201</v>
      </c>
      <c r="C156" s="3" t="s">
        <v>202</v>
      </c>
      <c r="D156" s="3" t="s">
        <v>173</v>
      </c>
      <c r="E156" s="4" t="s">
        <v>174</v>
      </c>
      <c r="F156" s="5">
        <v>0</v>
      </c>
      <c r="G156" s="5">
        <v>0</v>
      </c>
      <c r="H156" s="44">
        <v>0</v>
      </c>
      <c r="I156" s="5">
        <v>0</v>
      </c>
      <c r="J156" s="5">
        <v>0</v>
      </c>
      <c r="K156" s="19">
        <v>456000</v>
      </c>
      <c r="L156" s="19">
        <v>456000</v>
      </c>
      <c r="M156" s="30">
        <v>0</v>
      </c>
      <c r="N156" s="26">
        <v>0</v>
      </c>
      <c r="O156" s="86">
        <f>SUM(L156+N156)</f>
        <v>456000</v>
      </c>
    </row>
    <row r="157" spans="1:15" ht="12" customHeight="1" outlineLevel="1" x14ac:dyDescent="0.25">
      <c r="A157" s="3" t="s">
        <v>166</v>
      </c>
      <c r="B157" s="3" t="s">
        <v>201</v>
      </c>
      <c r="C157" s="3" t="s">
        <v>202</v>
      </c>
      <c r="D157" s="3" t="s">
        <v>175</v>
      </c>
      <c r="E157" s="4" t="s">
        <v>176</v>
      </c>
      <c r="F157" s="5">
        <v>0</v>
      </c>
      <c r="G157" s="5">
        <v>0</v>
      </c>
      <c r="H157" s="44">
        <v>0</v>
      </c>
      <c r="I157" s="5">
        <v>0</v>
      </c>
      <c r="J157" s="5">
        <v>0</v>
      </c>
      <c r="K157" s="19">
        <v>114000</v>
      </c>
      <c r="L157" s="19">
        <v>114000</v>
      </c>
      <c r="M157" s="30">
        <v>0</v>
      </c>
      <c r="N157" s="26">
        <v>0</v>
      </c>
      <c r="O157" s="86">
        <f t="shared" ref="O157:O174" si="197">SUM(L157+N157)</f>
        <v>114000</v>
      </c>
    </row>
    <row r="158" spans="1:15" ht="12" customHeight="1" outlineLevel="1" x14ac:dyDescent="0.25">
      <c r="A158" s="3" t="s">
        <v>166</v>
      </c>
      <c r="B158" s="3" t="s">
        <v>201</v>
      </c>
      <c r="C158" s="3" t="s">
        <v>202</v>
      </c>
      <c r="D158" s="3" t="s">
        <v>177</v>
      </c>
      <c r="E158" s="4" t="s">
        <v>178</v>
      </c>
      <c r="F158" s="5">
        <v>0</v>
      </c>
      <c r="G158" s="5">
        <v>0</v>
      </c>
      <c r="H158" s="44">
        <v>0</v>
      </c>
      <c r="I158" s="5">
        <v>0</v>
      </c>
      <c r="J158" s="5">
        <v>0</v>
      </c>
      <c r="K158" s="19">
        <v>42000</v>
      </c>
      <c r="L158" s="19">
        <v>42000</v>
      </c>
      <c r="M158" s="30">
        <v>0</v>
      </c>
      <c r="N158" s="26">
        <v>0</v>
      </c>
      <c r="O158" s="86">
        <f t="shared" si="197"/>
        <v>42000</v>
      </c>
    </row>
    <row r="159" spans="1:15" ht="12" customHeight="1" outlineLevel="1" x14ac:dyDescent="0.25">
      <c r="A159" s="3" t="s">
        <v>166</v>
      </c>
      <c r="B159" s="3" t="s">
        <v>201</v>
      </c>
      <c r="C159" s="3" t="s">
        <v>202</v>
      </c>
      <c r="D159" s="3" t="s">
        <v>126</v>
      </c>
      <c r="E159" s="4" t="s">
        <v>127</v>
      </c>
      <c r="F159" s="5">
        <v>0</v>
      </c>
      <c r="G159" s="5">
        <v>0</v>
      </c>
      <c r="H159" s="44">
        <v>0</v>
      </c>
      <c r="I159" s="5">
        <v>0</v>
      </c>
      <c r="J159" s="5">
        <v>0</v>
      </c>
      <c r="K159" s="19">
        <v>110000</v>
      </c>
      <c r="L159" s="19">
        <v>110000</v>
      </c>
      <c r="M159" s="30">
        <v>0</v>
      </c>
      <c r="N159" s="26">
        <v>0</v>
      </c>
      <c r="O159" s="86">
        <f t="shared" si="197"/>
        <v>110000</v>
      </c>
    </row>
    <row r="160" spans="1:15" ht="12" customHeight="1" outlineLevel="1" x14ac:dyDescent="0.25">
      <c r="A160" s="3" t="s">
        <v>166</v>
      </c>
      <c r="B160" s="3" t="s">
        <v>201</v>
      </c>
      <c r="C160" s="3" t="s">
        <v>202</v>
      </c>
      <c r="D160" s="3" t="s">
        <v>128</v>
      </c>
      <c r="E160" s="4" t="s">
        <v>129</v>
      </c>
      <c r="F160" s="5">
        <v>0</v>
      </c>
      <c r="G160" s="5">
        <v>0</v>
      </c>
      <c r="H160" s="44">
        <v>0</v>
      </c>
      <c r="I160" s="5">
        <v>0</v>
      </c>
      <c r="J160" s="5">
        <v>0</v>
      </c>
      <c r="K160" s="19">
        <v>25000</v>
      </c>
      <c r="L160" s="19">
        <v>25000</v>
      </c>
      <c r="M160" s="30">
        <v>0</v>
      </c>
      <c r="N160" s="26">
        <v>0</v>
      </c>
      <c r="O160" s="86">
        <f t="shared" si="197"/>
        <v>25000</v>
      </c>
    </row>
    <row r="161" spans="1:15" ht="12" customHeight="1" outlineLevel="1" x14ac:dyDescent="0.25">
      <c r="A161" s="3" t="s">
        <v>166</v>
      </c>
      <c r="B161" s="3" t="s">
        <v>201</v>
      </c>
      <c r="C161" s="3" t="s">
        <v>202</v>
      </c>
      <c r="D161" s="3" t="s">
        <v>130</v>
      </c>
      <c r="E161" s="4" t="s">
        <v>131</v>
      </c>
      <c r="F161" s="5">
        <v>0</v>
      </c>
      <c r="G161" s="5">
        <v>0</v>
      </c>
      <c r="H161" s="44">
        <v>0</v>
      </c>
      <c r="I161" s="5">
        <v>0</v>
      </c>
      <c r="J161" s="5">
        <v>0</v>
      </c>
      <c r="K161" s="19">
        <v>20000</v>
      </c>
      <c r="L161" s="19">
        <v>20000</v>
      </c>
      <c r="M161" s="30">
        <v>0</v>
      </c>
      <c r="N161" s="26">
        <v>0</v>
      </c>
      <c r="O161" s="86">
        <f t="shared" si="197"/>
        <v>20000</v>
      </c>
    </row>
    <row r="162" spans="1:15" ht="12" customHeight="1" outlineLevel="1" x14ac:dyDescent="0.25">
      <c r="A162" s="3" t="s">
        <v>166</v>
      </c>
      <c r="B162" s="3" t="s">
        <v>201</v>
      </c>
      <c r="C162" s="3" t="s">
        <v>202</v>
      </c>
      <c r="D162" s="3" t="s">
        <v>140</v>
      </c>
      <c r="E162" s="4" t="s">
        <v>141</v>
      </c>
      <c r="F162" s="5">
        <v>0</v>
      </c>
      <c r="G162" s="5">
        <v>0</v>
      </c>
      <c r="H162" s="44">
        <v>0</v>
      </c>
      <c r="I162" s="5">
        <v>0</v>
      </c>
      <c r="J162" s="5">
        <v>0</v>
      </c>
      <c r="K162" s="19">
        <v>0</v>
      </c>
      <c r="L162" s="19">
        <v>0</v>
      </c>
      <c r="M162" s="30">
        <v>0</v>
      </c>
      <c r="N162" s="26">
        <v>0</v>
      </c>
      <c r="O162" s="86">
        <f t="shared" si="197"/>
        <v>0</v>
      </c>
    </row>
    <row r="163" spans="1:15" ht="12" customHeight="1" outlineLevel="1" x14ac:dyDescent="0.25">
      <c r="A163" s="3" t="s">
        <v>166</v>
      </c>
      <c r="B163" s="3" t="s">
        <v>201</v>
      </c>
      <c r="C163" s="3" t="s">
        <v>202</v>
      </c>
      <c r="D163" s="3" t="s">
        <v>142</v>
      </c>
      <c r="E163" s="4" t="s">
        <v>143</v>
      </c>
      <c r="F163" s="5">
        <v>0</v>
      </c>
      <c r="G163" s="5">
        <v>0</v>
      </c>
      <c r="H163" s="44">
        <v>0</v>
      </c>
      <c r="I163" s="5">
        <v>0</v>
      </c>
      <c r="J163" s="5">
        <v>0</v>
      </c>
      <c r="K163" s="19">
        <v>0</v>
      </c>
      <c r="L163" s="19">
        <v>0</v>
      </c>
      <c r="M163" s="30">
        <v>0</v>
      </c>
      <c r="N163" s="26">
        <v>0</v>
      </c>
      <c r="O163" s="86">
        <f t="shared" si="197"/>
        <v>0</v>
      </c>
    </row>
    <row r="164" spans="1:15" ht="12" customHeight="1" outlineLevel="1" x14ac:dyDescent="0.25">
      <c r="A164" s="3" t="s">
        <v>166</v>
      </c>
      <c r="B164" s="3" t="s">
        <v>201</v>
      </c>
      <c r="C164" s="3" t="s">
        <v>202</v>
      </c>
      <c r="D164" s="3" t="s">
        <v>148</v>
      </c>
      <c r="E164" s="4" t="s">
        <v>149</v>
      </c>
      <c r="F164" s="5">
        <v>0</v>
      </c>
      <c r="G164" s="5">
        <v>0</v>
      </c>
      <c r="H164" s="44">
        <v>0</v>
      </c>
      <c r="I164" s="5">
        <v>0</v>
      </c>
      <c r="J164" s="5">
        <v>0</v>
      </c>
      <c r="K164" s="19">
        <v>0</v>
      </c>
      <c r="L164" s="19">
        <v>0</v>
      </c>
      <c r="M164" s="30">
        <v>0</v>
      </c>
      <c r="N164" s="26">
        <v>0</v>
      </c>
      <c r="O164" s="86">
        <f t="shared" si="197"/>
        <v>0</v>
      </c>
    </row>
    <row r="165" spans="1:15" ht="12" customHeight="1" outlineLevel="1" x14ac:dyDescent="0.25">
      <c r="A165" s="3" t="s">
        <v>166</v>
      </c>
      <c r="B165" s="3" t="s">
        <v>201</v>
      </c>
      <c r="C165" s="3" t="s">
        <v>202</v>
      </c>
      <c r="D165" s="3" t="s">
        <v>181</v>
      </c>
      <c r="E165" s="4" t="s">
        <v>182</v>
      </c>
      <c r="F165" s="5">
        <v>0</v>
      </c>
      <c r="G165" s="5">
        <v>0</v>
      </c>
      <c r="H165" s="44">
        <v>0</v>
      </c>
      <c r="I165" s="5">
        <v>0</v>
      </c>
      <c r="J165" s="5">
        <v>0</v>
      </c>
      <c r="K165" s="19">
        <v>25000</v>
      </c>
      <c r="L165" s="19">
        <v>25000</v>
      </c>
      <c r="M165" s="30">
        <v>0</v>
      </c>
      <c r="N165" s="26">
        <v>0</v>
      </c>
      <c r="O165" s="86">
        <f t="shared" si="197"/>
        <v>25000</v>
      </c>
    </row>
    <row r="166" spans="1:15" ht="12" customHeight="1" outlineLevel="1" x14ac:dyDescent="0.25">
      <c r="A166" s="3" t="s">
        <v>166</v>
      </c>
      <c r="B166" s="3" t="s">
        <v>201</v>
      </c>
      <c r="C166" s="3" t="s">
        <v>202</v>
      </c>
      <c r="D166" s="3" t="s">
        <v>101</v>
      </c>
      <c r="E166" s="4" t="s">
        <v>102</v>
      </c>
      <c r="F166" s="5">
        <v>0</v>
      </c>
      <c r="G166" s="5">
        <v>0</v>
      </c>
      <c r="H166" s="44">
        <v>0</v>
      </c>
      <c r="I166" s="5">
        <v>0</v>
      </c>
      <c r="J166" s="5">
        <v>0</v>
      </c>
      <c r="K166" s="19">
        <v>30000</v>
      </c>
      <c r="L166" s="19">
        <v>30000</v>
      </c>
      <c r="M166" s="30">
        <v>0</v>
      </c>
      <c r="N166" s="26">
        <v>0</v>
      </c>
      <c r="O166" s="86">
        <f t="shared" si="197"/>
        <v>30000</v>
      </c>
    </row>
    <row r="167" spans="1:15" ht="12" customHeight="1" outlineLevel="1" x14ac:dyDescent="0.25">
      <c r="A167" s="3" t="s">
        <v>166</v>
      </c>
      <c r="B167" s="3" t="s">
        <v>201</v>
      </c>
      <c r="C167" s="3" t="s">
        <v>202</v>
      </c>
      <c r="D167" s="3" t="s">
        <v>84</v>
      </c>
      <c r="E167" s="4" t="s">
        <v>85</v>
      </c>
      <c r="F167" s="5">
        <v>0</v>
      </c>
      <c r="G167" s="5">
        <v>0</v>
      </c>
      <c r="H167" s="44">
        <v>0</v>
      </c>
      <c r="I167" s="5">
        <v>0</v>
      </c>
      <c r="J167" s="5">
        <v>0</v>
      </c>
      <c r="K167" s="19">
        <v>5000</v>
      </c>
      <c r="L167" s="19">
        <v>5000</v>
      </c>
      <c r="M167" s="30">
        <v>0</v>
      </c>
      <c r="N167" s="26">
        <v>0</v>
      </c>
      <c r="O167" s="86">
        <f t="shared" si="197"/>
        <v>5000</v>
      </c>
    </row>
    <row r="168" spans="1:15" ht="12" customHeight="1" outlineLevel="1" x14ac:dyDescent="0.25">
      <c r="A168" s="3" t="s">
        <v>166</v>
      </c>
      <c r="B168" s="3" t="s">
        <v>201</v>
      </c>
      <c r="C168" s="3" t="s">
        <v>202</v>
      </c>
      <c r="D168" s="3" t="s">
        <v>203</v>
      </c>
      <c r="E168" s="4" t="s">
        <v>204</v>
      </c>
      <c r="F168" s="5">
        <v>0</v>
      </c>
      <c r="G168" s="5">
        <v>0</v>
      </c>
      <c r="H168" s="44">
        <v>0</v>
      </c>
      <c r="I168" s="5">
        <v>0</v>
      </c>
      <c r="J168" s="5">
        <v>0</v>
      </c>
      <c r="K168" s="19">
        <v>3000</v>
      </c>
      <c r="L168" s="19">
        <v>3000</v>
      </c>
      <c r="M168" s="30">
        <v>0</v>
      </c>
      <c r="N168" s="26">
        <v>0</v>
      </c>
      <c r="O168" s="86">
        <f t="shared" si="197"/>
        <v>3000</v>
      </c>
    </row>
    <row r="169" spans="1:15" ht="12" customHeight="1" outlineLevel="1" x14ac:dyDescent="0.25">
      <c r="A169" s="3" t="s">
        <v>166</v>
      </c>
      <c r="B169" s="3" t="s">
        <v>201</v>
      </c>
      <c r="C169" s="3" t="s">
        <v>202</v>
      </c>
      <c r="D169" s="3" t="s">
        <v>183</v>
      </c>
      <c r="E169" s="4" t="s">
        <v>184</v>
      </c>
      <c r="F169" s="5">
        <v>0</v>
      </c>
      <c r="G169" s="5">
        <v>0</v>
      </c>
      <c r="H169" s="44">
        <v>0</v>
      </c>
      <c r="I169" s="5">
        <v>0</v>
      </c>
      <c r="J169" s="5">
        <v>0</v>
      </c>
      <c r="K169" s="19">
        <v>0</v>
      </c>
      <c r="L169" s="19">
        <v>0</v>
      </c>
      <c r="M169" s="30">
        <v>0</v>
      </c>
      <c r="N169" s="26">
        <v>0</v>
      </c>
      <c r="O169" s="86">
        <f t="shared" si="197"/>
        <v>0</v>
      </c>
    </row>
    <row r="170" spans="1:15" ht="12" customHeight="1" outlineLevel="1" x14ac:dyDescent="0.25">
      <c r="A170" s="3" t="s">
        <v>166</v>
      </c>
      <c r="B170" s="3" t="s">
        <v>201</v>
      </c>
      <c r="C170" s="3" t="s">
        <v>202</v>
      </c>
      <c r="D170" s="3" t="s">
        <v>160</v>
      </c>
      <c r="E170" s="4" t="s">
        <v>161</v>
      </c>
      <c r="F170" s="5">
        <v>0</v>
      </c>
      <c r="G170" s="5">
        <v>0</v>
      </c>
      <c r="H170" s="44">
        <v>0</v>
      </c>
      <c r="I170" s="5">
        <v>0</v>
      </c>
      <c r="J170" s="5">
        <v>0</v>
      </c>
      <c r="K170" s="19">
        <v>2500</v>
      </c>
      <c r="L170" s="19">
        <v>2500</v>
      </c>
      <c r="M170" s="30">
        <v>0</v>
      </c>
      <c r="N170" s="26">
        <v>0</v>
      </c>
      <c r="O170" s="86">
        <f t="shared" si="197"/>
        <v>2500</v>
      </c>
    </row>
    <row r="171" spans="1:15" ht="12" customHeight="1" outlineLevel="1" x14ac:dyDescent="0.25">
      <c r="A171" s="3" t="s">
        <v>166</v>
      </c>
      <c r="B171" s="3" t="s">
        <v>201</v>
      </c>
      <c r="C171" s="3" t="s">
        <v>202</v>
      </c>
      <c r="D171" s="3" t="s">
        <v>185</v>
      </c>
      <c r="E171" s="4" t="s">
        <v>186</v>
      </c>
      <c r="F171" s="5">
        <v>0</v>
      </c>
      <c r="G171" s="5">
        <v>0</v>
      </c>
      <c r="H171" s="44">
        <v>0</v>
      </c>
      <c r="I171" s="5">
        <v>0</v>
      </c>
      <c r="J171" s="5">
        <v>0</v>
      </c>
      <c r="K171" s="19">
        <v>2000</v>
      </c>
      <c r="L171" s="19">
        <v>2000</v>
      </c>
      <c r="M171" s="30">
        <v>0</v>
      </c>
      <c r="N171" s="26">
        <v>0</v>
      </c>
      <c r="O171" s="86">
        <f t="shared" si="197"/>
        <v>2000</v>
      </c>
    </row>
    <row r="172" spans="1:15" ht="12" customHeight="1" outlineLevel="1" x14ac:dyDescent="0.25">
      <c r="A172" s="3" t="s">
        <v>166</v>
      </c>
      <c r="B172" s="3" t="s">
        <v>201</v>
      </c>
      <c r="C172" s="3" t="s">
        <v>202</v>
      </c>
      <c r="D172" s="3" t="s">
        <v>162</v>
      </c>
      <c r="E172" s="4" t="s">
        <v>163</v>
      </c>
      <c r="F172" s="5">
        <v>0</v>
      </c>
      <c r="G172" s="5">
        <v>0</v>
      </c>
      <c r="H172" s="44">
        <v>0</v>
      </c>
      <c r="I172" s="5">
        <v>0</v>
      </c>
      <c r="J172" s="5">
        <v>0</v>
      </c>
      <c r="K172" s="19">
        <v>3500</v>
      </c>
      <c r="L172" s="19">
        <v>3500</v>
      </c>
      <c r="M172" s="30">
        <v>0</v>
      </c>
      <c r="N172" s="26">
        <v>0</v>
      </c>
      <c r="O172" s="86">
        <f t="shared" si="197"/>
        <v>3500</v>
      </c>
    </row>
    <row r="173" spans="1:15" ht="12" customHeight="1" outlineLevel="1" x14ac:dyDescent="0.25">
      <c r="A173" s="3" t="s">
        <v>166</v>
      </c>
      <c r="B173" s="3" t="s">
        <v>201</v>
      </c>
      <c r="C173" s="3" t="s">
        <v>202</v>
      </c>
      <c r="D173" s="3" t="s">
        <v>86</v>
      </c>
      <c r="E173" s="4" t="s">
        <v>87</v>
      </c>
      <c r="F173" s="5">
        <v>0</v>
      </c>
      <c r="G173" s="5">
        <v>0</v>
      </c>
      <c r="H173" s="44">
        <v>0</v>
      </c>
      <c r="I173" s="5">
        <v>0</v>
      </c>
      <c r="J173" s="5">
        <v>0</v>
      </c>
      <c r="K173" s="19">
        <v>0</v>
      </c>
      <c r="L173" s="19">
        <v>0</v>
      </c>
      <c r="M173" s="30">
        <v>0</v>
      </c>
      <c r="N173" s="26">
        <v>0</v>
      </c>
      <c r="O173" s="86">
        <f t="shared" si="197"/>
        <v>0</v>
      </c>
    </row>
    <row r="174" spans="1:15" ht="12" customHeight="1" outlineLevel="1" x14ac:dyDescent="0.25">
      <c r="A174" s="3" t="s">
        <v>166</v>
      </c>
      <c r="B174" s="3" t="s">
        <v>201</v>
      </c>
      <c r="C174" s="3" t="s">
        <v>202</v>
      </c>
      <c r="D174" s="3" t="s">
        <v>231</v>
      </c>
      <c r="E174" s="4" t="s">
        <v>232</v>
      </c>
      <c r="F174" s="5">
        <v>0</v>
      </c>
      <c r="G174" s="5">
        <v>0</v>
      </c>
      <c r="H174" s="44">
        <v>0</v>
      </c>
      <c r="I174" s="5">
        <v>0</v>
      </c>
      <c r="J174" s="5">
        <v>0</v>
      </c>
      <c r="K174" s="19">
        <v>0</v>
      </c>
      <c r="L174" s="19">
        <v>0</v>
      </c>
      <c r="M174" s="30">
        <v>0</v>
      </c>
      <c r="N174" s="26">
        <v>0</v>
      </c>
      <c r="O174" s="86">
        <f t="shared" si="197"/>
        <v>0</v>
      </c>
    </row>
    <row r="175" spans="1:15" ht="12" customHeight="1" x14ac:dyDescent="0.25">
      <c r="A175" s="99" t="s">
        <v>207</v>
      </c>
      <c r="B175" s="100"/>
      <c r="C175" s="100"/>
      <c r="D175" s="100"/>
      <c r="E175" s="100"/>
      <c r="F175" s="6">
        <f t="shared" ref="F175:G175" si="198">SUM(F155:F174)</f>
        <v>23000</v>
      </c>
      <c r="G175" s="6">
        <f t="shared" si="198"/>
        <v>23000</v>
      </c>
      <c r="H175" s="73">
        <f t="shared" ref="H175:O175" si="199">SUM(H155:H174)</f>
        <v>0</v>
      </c>
      <c r="I175" s="6">
        <f t="shared" ref="I175" si="200">SUM(I155:I174)</f>
        <v>0</v>
      </c>
      <c r="J175" s="6">
        <f t="shared" si="199"/>
        <v>23000</v>
      </c>
      <c r="K175" s="6">
        <f t="shared" ref="K175:L175" si="201">SUM(K155:K174)</f>
        <v>838000</v>
      </c>
      <c r="L175" s="6">
        <f t="shared" si="201"/>
        <v>838000</v>
      </c>
      <c r="M175" s="6">
        <f t="shared" si="199"/>
        <v>0</v>
      </c>
      <c r="N175" s="6">
        <f t="shared" ref="N175" si="202">SUM(N155:N174)</f>
        <v>0</v>
      </c>
      <c r="O175" s="6">
        <f t="shared" si="199"/>
        <v>838000</v>
      </c>
    </row>
    <row r="176" spans="1:15" ht="12" customHeight="1" outlineLevel="1" x14ac:dyDescent="0.25">
      <c r="A176" s="3" t="s">
        <v>166</v>
      </c>
      <c r="B176" s="3" t="s">
        <v>208</v>
      </c>
      <c r="C176" s="3" t="s">
        <v>209</v>
      </c>
      <c r="D176" s="3" t="s">
        <v>169</v>
      </c>
      <c r="E176" s="4" t="s">
        <v>170</v>
      </c>
      <c r="F176" s="19">
        <v>180000</v>
      </c>
      <c r="G176" s="19">
        <v>180000</v>
      </c>
      <c r="H176" s="72">
        <v>0</v>
      </c>
      <c r="I176" s="71">
        <v>0</v>
      </c>
      <c r="J176" s="70">
        <f>SUM(G176+I176)</f>
        <v>180000</v>
      </c>
      <c r="K176" s="5">
        <v>0</v>
      </c>
      <c r="L176" s="5">
        <v>0</v>
      </c>
      <c r="M176" s="30">
        <v>0</v>
      </c>
      <c r="N176" s="5">
        <v>0</v>
      </c>
      <c r="O176" s="5">
        <v>0</v>
      </c>
    </row>
    <row r="177" spans="1:15" ht="12" customHeight="1" outlineLevel="1" x14ac:dyDescent="0.25">
      <c r="A177" s="3" t="s">
        <v>166</v>
      </c>
      <c r="B177" s="3" t="s">
        <v>208</v>
      </c>
      <c r="C177" s="3" t="s">
        <v>209</v>
      </c>
      <c r="D177" s="3" t="s">
        <v>171</v>
      </c>
      <c r="E177" s="4" t="s">
        <v>172</v>
      </c>
      <c r="F177" s="19">
        <v>10000</v>
      </c>
      <c r="G177" s="19">
        <v>10000</v>
      </c>
      <c r="H177" s="72">
        <v>0</v>
      </c>
      <c r="I177" s="71">
        <v>0</v>
      </c>
      <c r="J177" s="70">
        <f>SUM(G177+I177)</f>
        <v>10000</v>
      </c>
      <c r="K177" s="5">
        <v>0</v>
      </c>
      <c r="L177" s="5">
        <v>0</v>
      </c>
      <c r="M177" s="30">
        <v>0</v>
      </c>
      <c r="N177" s="5">
        <v>0</v>
      </c>
      <c r="O177" s="5">
        <v>0</v>
      </c>
    </row>
    <row r="178" spans="1:15" ht="12" customHeight="1" outlineLevel="1" x14ac:dyDescent="0.25">
      <c r="A178" s="3" t="s">
        <v>166</v>
      </c>
      <c r="B178" s="3" t="s">
        <v>208</v>
      </c>
      <c r="C178" s="3" t="s">
        <v>209</v>
      </c>
      <c r="D178" s="3" t="s">
        <v>173</v>
      </c>
      <c r="E178" s="4" t="s">
        <v>174</v>
      </c>
      <c r="F178" s="5">
        <v>0</v>
      </c>
      <c r="G178" s="5">
        <v>0</v>
      </c>
      <c r="H178" s="44">
        <v>0</v>
      </c>
      <c r="I178" s="5">
        <v>0</v>
      </c>
      <c r="J178" s="5">
        <v>0</v>
      </c>
      <c r="K178" s="19">
        <v>500000</v>
      </c>
      <c r="L178" s="19">
        <v>500000</v>
      </c>
      <c r="M178" s="30">
        <v>0</v>
      </c>
      <c r="N178" s="26">
        <v>0</v>
      </c>
      <c r="O178" s="26">
        <f>SUM(L178+N178)</f>
        <v>500000</v>
      </c>
    </row>
    <row r="179" spans="1:15" ht="12" customHeight="1" outlineLevel="1" x14ac:dyDescent="0.25">
      <c r="A179" s="3" t="s">
        <v>166</v>
      </c>
      <c r="B179" s="3" t="s">
        <v>208</v>
      </c>
      <c r="C179" s="3" t="s">
        <v>209</v>
      </c>
      <c r="D179" s="3" t="s">
        <v>120</v>
      </c>
      <c r="E179" s="4" t="s">
        <v>121</v>
      </c>
      <c r="F179" s="5">
        <v>0</v>
      </c>
      <c r="G179" s="5">
        <v>0</v>
      </c>
      <c r="H179" s="44">
        <v>0</v>
      </c>
      <c r="I179" s="5">
        <v>0</v>
      </c>
      <c r="J179" s="5">
        <v>0</v>
      </c>
      <c r="K179" s="19">
        <v>100000</v>
      </c>
      <c r="L179" s="19">
        <v>100000</v>
      </c>
      <c r="M179" s="30">
        <v>0</v>
      </c>
      <c r="N179" s="26">
        <v>0</v>
      </c>
      <c r="O179" s="26">
        <f t="shared" ref="O179:O198" si="203">SUM(L179+N179)</f>
        <v>100000</v>
      </c>
    </row>
    <row r="180" spans="1:15" ht="12" customHeight="1" outlineLevel="1" x14ac:dyDescent="0.25">
      <c r="A180" s="3" t="s">
        <v>166</v>
      </c>
      <c r="B180" s="3" t="s">
        <v>208</v>
      </c>
      <c r="C180" s="3" t="s">
        <v>209</v>
      </c>
      <c r="D180" s="3" t="s">
        <v>175</v>
      </c>
      <c r="E180" s="4" t="s">
        <v>176</v>
      </c>
      <c r="F180" s="5">
        <v>0</v>
      </c>
      <c r="G180" s="5">
        <v>0</v>
      </c>
      <c r="H180" s="44">
        <v>0</v>
      </c>
      <c r="I180" s="5">
        <v>0</v>
      </c>
      <c r="J180" s="5">
        <v>0</v>
      </c>
      <c r="K180" s="19">
        <v>125000</v>
      </c>
      <c r="L180" s="19">
        <v>125000</v>
      </c>
      <c r="M180" s="30">
        <v>0</v>
      </c>
      <c r="N180" s="26">
        <v>0</v>
      </c>
      <c r="O180" s="26">
        <f t="shared" si="203"/>
        <v>125000</v>
      </c>
    </row>
    <row r="181" spans="1:15" ht="12" customHeight="1" outlineLevel="1" x14ac:dyDescent="0.25">
      <c r="A181" s="3" t="s">
        <v>166</v>
      </c>
      <c r="B181" s="3" t="s">
        <v>208</v>
      </c>
      <c r="C181" s="3" t="s">
        <v>209</v>
      </c>
      <c r="D181" s="3" t="s">
        <v>177</v>
      </c>
      <c r="E181" s="4" t="s">
        <v>178</v>
      </c>
      <c r="F181" s="5">
        <v>0</v>
      </c>
      <c r="G181" s="5">
        <v>0</v>
      </c>
      <c r="H181" s="44">
        <v>0</v>
      </c>
      <c r="I181" s="5">
        <v>0</v>
      </c>
      <c r="J181" s="5">
        <v>0</v>
      </c>
      <c r="K181" s="19">
        <v>45000</v>
      </c>
      <c r="L181" s="19">
        <v>45000</v>
      </c>
      <c r="M181" s="30">
        <v>0</v>
      </c>
      <c r="N181" s="26">
        <v>0</v>
      </c>
      <c r="O181" s="26">
        <f t="shared" si="203"/>
        <v>45000</v>
      </c>
    </row>
    <row r="182" spans="1:15" ht="12" customHeight="1" outlineLevel="1" x14ac:dyDescent="0.25">
      <c r="A182" s="3" t="s">
        <v>166</v>
      </c>
      <c r="B182" s="3" t="s">
        <v>208</v>
      </c>
      <c r="C182" s="3" t="s">
        <v>209</v>
      </c>
      <c r="D182" s="3" t="s">
        <v>357</v>
      </c>
      <c r="E182" s="4" t="s">
        <v>358</v>
      </c>
      <c r="F182" s="5">
        <v>0</v>
      </c>
      <c r="G182" s="5">
        <v>0</v>
      </c>
      <c r="H182" s="44">
        <v>0</v>
      </c>
      <c r="I182" s="5">
        <v>0</v>
      </c>
      <c r="J182" s="5">
        <v>0</v>
      </c>
      <c r="K182" s="19">
        <v>0</v>
      </c>
      <c r="L182" s="19">
        <v>0</v>
      </c>
      <c r="M182" s="30">
        <v>0</v>
      </c>
      <c r="N182" s="26">
        <v>0</v>
      </c>
      <c r="O182" s="26">
        <f t="shared" si="203"/>
        <v>0</v>
      </c>
    </row>
    <row r="183" spans="1:15" ht="12" customHeight="1" outlineLevel="1" x14ac:dyDescent="0.25">
      <c r="A183" s="3" t="s">
        <v>166</v>
      </c>
      <c r="B183" s="3" t="s">
        <v>208</v>
      </c>
      <c r="C183" s="3" t="s">
        <v>209</v>
      </c>
      <c r="D183" s="3" t="s">
        <v>126</v>
      </c>
      <c r="E183" s="4" t="s">
        <v>127</v>
      </c>
      <c r="F183" s="5">
        <v>0</v>
      </c>
      <c r="G183" s="5">
        <v>0</v>
      </c>
      <c r="H183" s="44">
        <v>0</v>
      </c>
      <c r="I183" s="5">
        <v>0</v>
      </c>
      <c r="J183" s="5">
        <v>0</v>
      </c>
      <c r="K183" s="19">
        <v>0</v>
      </c>
      <c r="L183" s="19">
        <v>0</v>
      </c>
      <c r="M183" s="30">
        <v>0</v>
      </c>
      <c r="N183" s="26">
        <v>0</v>
      </c>
      <c r="O183" s="26">
        <f t="shared" si="203"/>
        <v>0</v>
      </c>
    </row>
    <row r="184" spans="1:15" ht="12" customHeight="1" outlineLevel="1" x14ac:dyDescent="0.25">
      <c r="A184" s="3" t="s">
        <v>166</v>
      </c>
      <c r="B184" s="3" t="s">
        <v>208</v>
      </c>
      <c r="C184" s="3" t="s">
        <v>209</v>
      </c>
      <c r="D184" s="3" t="s">
        <v>128</v>
      </c>
      <c r="E184" s="4" t="s">
        <v>129</v>
      </c>
      <c r="F184" s="5">
        <v>0</v>
      </c>
      <c r="G184" s="5">
        <v>0</v>
      </c>
      <c r="H184" s="44">
        <v>0</v>
      </c>
      <c r="I184" s="5">
        <v>0</v>
      </c>
      <c r="J184" s="5">
        <v>0</v>
      </c>
      <c r="K184" s="19">
        <v>60000</v>
      </c>
      <c r="L184" s="19">
        <v>60000</v>
      </c>
      <c r="M184" s="30">
        <v>0</v>
      </c>
      <c r="N184" s="26">
        <v>0</v>
      </c>
      <c r="O184" s="26">
        <f t="shared" si="203"/>
        <v>60000</v>
      </c>
    </row>
    <row r="185" spans="1:15" ht="12" customHeight="1" outlineLevel="1" x14ac:dyDescent="0.25">
      <c r="A185" s="3" t="s">
        <v>166</v>
      </c>
      <c r="B185" s="3" t="s">
        <v>208</v>
      </c>
      <c r="C185" s="3" t="s">
        <v>209</v>
      </c>
      <c r="D185" s="3" t="s">
        <v>179</v>
      </c>
      <c r="E185" s="4" t="s">
        <v>180</v>
      </c>
      <c r="F185" s="5">
        <v>0</v>
      </c>
      <c r="G185" s="5">
        <v>0</v>
      </c>
      <c r="H185" s="44">
        <v>0</v>
      </c>
      <c r="I185" s="5">
        <v>0</v>
      </c>
      <c r="J185" s="5">
        <v>0</v>
      </c>
      <c r="K185" s="19">
        <v>200000</v>
      </c>
      <c r="L185" s="19">
        <v>200000</v>
      </c>
      <c r="M185" s="30">
        <v>0</v>
      </c>
      <c r="N185" s="26">
        <v>0</v>
      </c>
      <c r="O185" s="26">
        <f t="shared" si="203"/>
        <v>200000</v>
      </c>
    </row>
    <row r="186" spans="1:15" ht="12" customHeight="1" outlineLevel="1" x14ac:dyDescent="0.25">
      <c r="A186" s="3" t="s">
        <v>166</v>
      </c>
      <c r="B186" s="3" t="s">
        <v>208</v>
      </c>
      <c r="C186" s="3" t="s">
        <v>209</v>
      </c>
      <c r="D186" s="3" t="s">
        <v>130</v>
      </c>
      <c r="E186" s="4" t="s">
        <v>131</v>
      </c>
      <c r="F186" s="5">
        <v>0</v>
      </c>
      <c r="G186" s="5">
        <v>0</v>
      </c>
      <c r="H186" s="44">
        <v>0</v>
      </c>
      <c r="I186" s="5">
        <v>0</v>
      </c>
      <c r="J186" s="5">
        <v>0</v>
      </c>
      <c r="K186" s="19">
        <v>20000</v>
      </c>
      <c r="L186" s="19">
        <v>20000</v>
      </c>
      <c r="M186" s="30">
        <v>0</v>
      </c>
      <c r="N186" s="26">
        <v>0</v>
      </c>
      <c r="O186" s="26">
        <f t="shared" si="203"/>
        <v>20000</v>
      </c>
    </row>
    <row r="187" spans="1:15" ht="12" customHeight="1" outlineLevel="1" x14ac:dyDescent="0.25">
      <c r="A187" s="3" t="s">
        <v>166</v>
      </c>
      <c r="B187" s="3" t="s">
        <v>208</v>
      </c>
      <c r="C187" s="3" t="s">
        <v>209</v>
      </c>
      <c r="D187" s="3" t="s">
        <v>132</v>
      </c>
      <c r="E187" s="4" t="s">
        <v>133</v>
      </c>
      <c r="F187" s="5">
        <v>0</v>
      </c>
      <c r="G187" s="5">
        <v>0</v>
      </c>
      <c r="H187" s="44">
        <v>0</v>
      </c>
      <c r="I187" s="5">
        <v>0</v>
      </c>
      <c r="J187" s="5">
        <v>0</v>
      </c>
      <c r="K187" s="19">
        <v>15000</v>
      </c>
      <c r="L187" s="19">
        <v>15000</v>
      </c>
      <c r="M187" s="30">
        <v>0</v>
      </c>
      <c r="N187" s="26">
        <v>0</v>
      </c>
      <c r="O187" s="26">
        <f t="shared" si="203"/>
        <v>15000</v>
      </c>
    </row>
    <row r="188" spans="1:15" ht="12" customHeight="1" outlineLevel="1" x14ac:dyDescent="0.25">
      <c r="A188" s="3" t="s">
        <v>166</v>
      </c>
      <c r="B188" s="3" t="s">
        <v>208</v>
      </c>
      <c r="C188" s="3" t="s">
        <v>209</v>
      </c>
      <c r="D188" s="3" t="s">
        <v>136</v>
      </c>
      <c r="E188" s="4" t="s">
        <v>137</v>
      </c>
      <c r="F188" s="5">
        <v>0</v>
      </c>
      <c r="G188" s="5">
        <v>0</v>
      </c>
      <c r="H188" s="44">
        <v>0</v>
      </c>
      <c r="I188" s="5">
        <v>0</v>
      </c>
      <c r="J188" s="5">
        <v>0</v>
      </c>
      <c r="K188" s="19">
        <v>271000</v>
      </c>
      <c r="L188" s="19">
        <v>271000</v>
      </c>
      <c r="M188" s="30">
        <v>0</v>
      </c>
      <c r="N188" s="26">
        <v>0</v>
      </c>
      <c r="O188" s="26">
        <f t="shared" si="203"/>
        <v>271000</v>
      </c>
    </row>
    <row r="189" spans="1:15" ht="12" customHeight="1" outlineLevel="1" x14ac:dyDescent="0.25">
      <c r="A189" s="3" t="s">
        <v>166</v>
      </c>
      <c r="B189" s="3" t="s">
        <v>208</v>
      </c>
      <c r="C189" s="3" t="s">
        <v>209</v>
      </c>
      <c r="D189" s="3" t="s">
        <v>140</v>
      </c>
      <c r="E189" s="4" t="s">
        <v>141</v>
      </c>
      <c r="F189" s="5">
        <v>0</v>
      </c>
      <c r="G189" s="5">
        <v>0</v>
      </c>
      <c r="H189" s="44">
        <v>0</v>
      </c>
      <c r="I189" s="5">
        <v>0</v>
      </c>
      <c r="J189" s="5">
        <v>0</v>
      </c>
      <c r="K189" s="19">
        <v>0</v>
      </c>
      <c r="L189" s="19">
        <v>0</v>
      </c>
      <c r="M189" s="30">
        <v>0</v>
      </c>
      <c r="N189" s="26">
        <v>0</v>
      </c>
      <c r="O189" s="26">
        <f t="shared" si="203"/>
        <v>0</v>
      </c>
    </row>
    <row r="190" spans="1:15" ht="12" customHeight="1" outlineLevel="1" x14ac:dyDescent="0.25">
      <c r="A190" s="3" t="s">
        <v>166</v>
      </c>
      <c r="B190" s="3" t="s">
        <v>208</v>
      </c>
      <c r="C190" s="3" t="s">
        <v>209</v>
      </c>
      <c r="D190" s="3" t="s">
        <v>142</v>
      </c>
      <c r="E190" s="4" t="s">
        <v>143</v>
      </c>
      <c r="F190" s="5">
        <v>0</v>
      </c>
      <c r="G190" s="5">
        <v>0</v>
      </c>
      <c r="H190" s="44">
        <v>0</v>
      </c>
      <c r="I190" s="5">
        <v>0</v>
      </c>
      <c r="J190" s="5">
        <v>0</v>
      </c>
      <c r="K190" s="19">
        <v>0</v>
      </c>
      <c r="L190" s="19">
        <v>0</v>
      </c>
      <c r="M190" s="30">
        <v>0</v>
      </c>
      <c r="N190" s="26">
        <v>0</v>
      </c>
      <c r="O190" s="26">
        <f t="shared" si="203"/>
        <v>0</v>
      </c>
    </row>
    <row r="191" spans="1:15" ht="12" customHeight="1" outlineLevel="1" x14ac:dyDescent="0.25">
      <c r="A191" s="3" t="s">
        <v>166</v>
      </c>
      <c r="B191" s="3" t="s">
        <v>208</v>
      </c>
      <c r="C191" s="3" t="s">
        <v>209</v>
      </c>
      <c r="D191" s="3" t="s">
        <v>144</v>
      </c>
      <c r="E191" s="4" t="s">
        <v>145</v>
      </c>
      <c r="F191" s="5">
        <v>0</v>
      </c>
      <c r="G191" s="5">
        <v>0</v>
      </c>
      <c r="H191" s="44">
        <v>0</v>
      </c>
      <c r="I191" s="5">
        <v>0</v>
      </c>
      <c r="J191" s="5">
        <v>0</v>
      </c>
      <c r="K191" s="19">
        <v>10000</v>
      </c>
      <c r="L191" s="19">
        <v>10000</v>
      </c>
      <c r="M191" s="30">
        <v>0</v>
      </c>
      <c r="N191" s="26">
        <v>0</v>
      </c>
      <c r="O191" s="26">
        <f t="shared" si="203"/>
        <v>10000</v>
      </c>
    </row>
    <row r="192" spans="1:15" ht="12" customHeight="1" outlineLevel="1" x14ac:dyDescent="0.25">
      <c r="A192" s="3" t="s">
        <v>166</v>
      </c>
      <c r="B192" s="3" t="s">
        <v>683</v>
      </c>
      <c r="C192" s="3" t="s">
        <v>209</v>
      </c>
      <c r="D192" s="3" t="s">
        <v>435</v>
      </c>
      <c r="E192" s="4" t="s">
        <v>436</v>
      </c>
      <c r="F192" s="5">
        <v>0</v>
      </c>
      <c r="G192" s="5">
        <v>0</v>
      </c>
      <c r="H192" s="44">
        <v>0</v>
      </c>
      <c r="I192" s="5">
        <v>0</v>
      </c>
      <c r="J192" s="5">
        <v>0</v>
      </c>
      <c r="K192" s="19">
        <v>200000</v>
      </c>
      <c r="L192" s="19">
        <v>200000</v>
      </c>
      <c r="M192" s="30">
        <v>0</v>
      </c>
      <c r="N192" s="26">
        <v>0</v>
      </c>
      <c r="O192" s="26">
        <f t="shared" si="203"/>
        <v>200000</v>
      </c>
    </row>
    <row r="193" spans="1:15" ht="12" customHeight="1" outlineLevel="1" x14ac:dyDescent="0.25">
      <c r="A193" s="3" t="s">
        <v>166</v>
      </c>
      <c r="B193" s="3" t="s">
        <v>208</v>
      </c>
      <c r="C193" s="3" t="s">
        <v>209</v>
      </c>
      <c r="D193" s="3" t="s">
        <v>181</v>
      </c>
      <c r="E193" s="4" t="s">
        <v>182</v>
      </c>
      <c r="F193" s="5">
        <v>0</v>
      </c>
      <c r="G193" s="5">
        <v>0</v>
      </c>
      <c r="H193" s="44">
        <v>0</v>
      </c>
      <c r="I193" s="5">
        <v>0</v>
      </c>
      <c r="J193" s="5">
        <v>0</v>
      </c>
      <c r="K193" s="19">
        <v>12000</v>
      </c>
      <c r="L193" s="19">
        <v>12000</v>
      </c>
      <c r="M193" s="30">
        <v>0</v>
      </c>
      <c r="N193" s="26">
        <v>0</v>
      </c>
      <c r="O193" s="26">
        <f t="shared" si="203"/>
        <v>12000</v>
      </c>
    </row>
    <row r="194" spans="1:15" ht="12" customHeight="1" outlineLevel="1" x14ac:dyDescent="0.25">
      <c r="A194" s="3" t="s">
        <v>166</v>
      </c>
      <c r="B194" s="3" t="s">
        <v>208</v>
      </c>
      <c r="C194" s="3" t="s">
        <v>209</v>
      </c>
      <c r="D194" s="3" t="s">
        <v>101</v>
      </c>
      <c r="E194" s="4" t="s">
        <v>102</v>
      </c>
      <c r="F194" s="5">
        <v>0</v>
      </c>
      <c r="G194" s="5">
        <v>0</v>
      </c>
      <c r="H194" s="44">
        <v>0</v>
      </c>
      <c r="I194" s="5">
        <v>0</v>
      </c>
      <c r="J194" s="5">
        <v>0</v>
      </c>
      <c r="K194" s="19">
        <v>45000</v>
      </c>
      <c r="L194" s="19">
        <v>45000</v>
      </c>
      <c r="M194" s="30">
        <v>0</v>
      </c>
      <c r="N194" s="26">
        <v>0</v>
      </c>
      <c r="O194" s="26">
        <f t="shared" si="203"/>
        <v>45000</v>
      </c>
    </row>
    <row r="195" spans="1:15" ht="12" customHeight="1" outlineLevel="1" x14ac:dyDescent="0.25">
      <c r="A195" s="3" t="s">
        <v>166</v>
      </c>
      <c r="B195" s="3" t="s">
        <v>208</v>
      </c>
      <c r="C195" s="3" t="s">
        <v>209</v>
      </c>
      <c r="D195" s="3" t="s">
        <v>84</v>
      </c>
      <c r="E195" s="4" t="s">
        <v>85</v>
      </c>
      <c r="F195" s="5">
        <v>0</v>
      </c>
      <c r="G195" s="5">
        <v>0</v>
      </c>
      <c r="H195" s="44">
        <v>0</v>
      </c>
      <c r="I195" s="5">
        <v>0</v>
      </c>
      <c r="J195" s="5">
        <v>0</v>
      </c>
      <c r="K195" s="19">
        <v>40000</v>
      </c>
      <c r="L195" s="19">
        <v>40000</v>
      </c>
      <c r="M195" s="30">
        <v>0</v>
      </c>
      <c r="N195" s="26">
        <v>0</v>
      </c>
      <c r="O195" s="26">
        <f t="shared" si="203"/>
        <v>40000</v>
      </c>
    </row>
    <row r="196" spans="1:15" ht="12" customHeight="1" outlineLevel="1" x14ac:dyDescent="0.25">
      <c r="A196" s="3" t="s">
        <v>166</v>
      </c>
      <c r="B196" s="3" t="s">
        <v>208</v>
      </c>
      <c r="C196" s="3" t="s">
        <v>209</v>
      </c>
      <c r="D196" s="3" t="s">
        <v>183</v>
      </c>
      <c r="E196" s="4" t="s">
        <v>184</v>
      </c>
      <c r="F196" s="5">
        <v>0</v>
      </c>
      <c r="G196" s="5">
        <v>0</v>
      </c>
      <c r="H196" s="44">
        <v>0</v>
      </c>
      <c r="I196" s="5">
        <v>0</v>
      </c>
      <c r="J196" s="5">
        <v>0</v>
      </c>
      <c r="K196" s="19">
        <v>0</v>
      </c>
      <c r="L196" s="19">
        <v>0</v>
      </c>
      <c r="M196" s="30">
        <v>0</v>
      </c>
      <c r="N196" s="26">
        <v>0</v>
      </c>
      <c r="O196" s="26">
        <f t="shared" si="203"/>
        <v>0</v>
      </c>
    </row>
    <row r="197" spans="1:15" ht="12" customHeight="1" outlineLevel="1" x14ac:dyDescent="0.25">
      <c r="A197" s="3" t="s">
        <v>166</v>
      </c>
      <c r="B197" s="3" t="s">
        <v>208</v>
      </c>
      <c r="C197" s="3" t="s">
        <v>209</v>
      </c>
      <c r="D197" s="3" t="s">
        <v>160</v>
      </c>
      <c r="E197" s="4" t="s">
        <v>161</v>
      </c>
      <c r="F197" s="5">
        <v>0</v>
      </c>
      <c r="G197" s="5">
        <v>0</v>
      </c>
      <c r="H197" s="44">
        <v>0</v>
      </c>
      <c r="I197" s="5">
        <v>0</v>
      </c>
      <c r="J197" s="5">
        <v>0</v>
      </c>
      <c r="K197" s="19">
        <v>20000</v>
      </c>
      <c r="L197" s="19">
        <v>20000</v>
      </c>
      <c r="M197" s="30">
        <v>0</v>
      </c>
      <c r="N197" s="26">
        <v>0</v>
      </c>
      <c r="O197" s="26">
        <f t="shared" si="203"/>
        <v>20000</v>
      </c>
    </row>
    <row r="198" spans="1:15" ht="12" customHeight="1" outlineLevel="1" x14ac:dyDescent="0.25">
      <c r="A198" s="3" t="s">
        <v>166</v>
      </c>
      <c r="B198" s="3" t="s">
        <v>683</v>
      </c>
      <c r="C198" s="3" t="s">
        <v>209</v>
      </c>
      <c r="D198" s="3" t="s">
        <v>162</v>
      </c>
      <c r="E198" s="4" t="s">
        <v>163</v>
      </c>
      <c r="F198" s="5">
        <v>0</v>
      </c>
      <c r="G198" s="5">
        <v>0</v>
      </c>
      <c r="H198" s="44">
        <v>0</v>
      </c>
      <c r="I198" s="5">
        <v>0</v>
      </c>
      <c r="J198" s="5">
        <v>0</v>
      </c>
      <c r="K198" s="19">
        <v>2000</v>
      </c>
      <c r="L198" s="19">
        <v>2000</v>
      </c>
      <c r="M198" s="30">
        <v>0</v>
      </c>
      <c r="N198" s="26">
        <v>0</v>
      </c>
      <c r="O198" s="26">
        <f t="shared" si="203"/>
        <v>2000</v>
      </c>
    </row>
    <row r="199" spans="1:15" ht="12" customHeight="1" x14ac:dyDescent="0.25">
      <c r="A199" s="99" t="s">
        <v>210</v>
      </c>
      <c r="B199" s="100"/>
      <c r="C199" s="100"/>
      <c r="D199" s="100"/>
      <c r="E199" s="100"/>
      <c r="F199" s="6">
        <f t="shared" ref="F199:G199" si="204">SUM(F176:F198)</f>
        <v>190000</v>
      </c>
      <c r="G199" s="6">
        <f t="shared" si="204"/>
        <v>190000</v>
      </c>
      <c r="H199" s="73">
        <f t="shared" ref="H199:O199" si="205">SUM(H176:H198)</f>
        <v>0</v>
      </c>
      <c r="I199" s="6">
        <f t="shared" ref="I199" si="206">SUM(I176:I198)</f>
        <v>0</v>
      </c>
      <c r="J199" s="6">
        <f t="shared" si="205"/>
        <v>190000</v>
      </c>
      <c r="K199" s="6">
        <f t="shared" ref="K199:L199" si="207">SUM(K176:K198)</f>
        <v>1665000</v>
      </c>
      <c r="L199" s="6">
        <f t="shared" si="207"/>
        <v>1665000</v>
      </c>
      <c r="M199" s="6">
        <f t="shared" si="205"/>
        <v>0</v>
      </c>
      <c r="N199" s="6">
        <f t="shared" ref="N199" si="208">SUM(N176:N198)</f>
        <v>0</v>
      </c>
      <c r="O199" s="6">
        <f t="shared" si="205"/>
        <v>1665000</v>
      </c>
    </row>
    <row r="200" spans="1:15" ht="12" customHeight="1" outlineLevel="1" x14ac:dyDescent="0.25">
      <c r="A200" s="3" t="s">
        <v>166</v>
      </c>
      <c r="B200" s="3" t="s">
        <v>211</v>
      </c>
      <c r="C200" s="3" t="s">
        <v>209</v>
      </c>
      <c r="D200" s="3" t="s">
        <v>169</v>
      </c>
      <c r="E200" s="4" t="s">
        <v>170</v>
      </c>
      <c r="F200" s="19">
        <v>0</v>
      </c>
      <c r="G200" s="19">
        <v>0</v>
      </c>
      <c r="H200" s="44">
        <v>0</v>
      </c>
      <c r="I200" s="25">
        <v>0</v>
      </c>
      <c r="J200" s="70">
        <f>SUM(G200+I200)</f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</row>
    <row r="201" spans="1:15" ht="12" customHeight="1" x14ac:dyDescent="0.25">
      <c r="A201" s="99" t="s">
        <v>212</v>
      </c>
      <c r="B201" s="100"/>
      <c r="C201" s="100"/>
      <c r="D201" s="100"/>
      <c r="E201" s="100"/>
      <c r="F201" s="6">
        <f t="shared" ref="F201:G201" si="209">SUM(F200)</f>
        <v>0</v>
      </c>
      <c r="G201" s="6">
        <f t="shared" si="209"/>
        <v>0</v>
      </c>
      <c r="H201" s="73">
        <f t="shared" ref="H201:K201" si="210">SUM(H200)</f>
        <v>0</v>
      </c>
      <c r="I201" s="6">
        <f t="shared" ref="I201" si="211">SUM(I200)</f>
        <v>0</v>
      </c>
      <c r="J201" s="6">
        <f t="shared" si="210"/>
        <v>0</v>
      </c>
      <c r="K201" s="6">
        <f t="shared" si="210"/>
        <v>0</v>
      </c>
      <c r="L201" s="6">
        <f t="shared" ref="L201" si="212">SUM(L200)</f>
        <v>0</v>
      </c>
      <c r="M201" s="6">
        <f t="shared" ref="M201:O201" si="213">SUM(M200)</f>
        <v>0</v>
      </c>
      <c r="N201" s="6">
        <f t="shared" ref="N201" si="214">SUM(N200)</f>
        <v>0</v>
      </c>
      <c r="O201" s="6">
        <f t="shared" si="213"/>
        <v>0</v>
      </c>
    </row>
    <row r="202" spans="1:15" ht="12" customHeight="1" outlineLevel="1" x14ac:dyDescent="0.25">
      <c r="A202" s="3" t="s">
        <v>166</v>
      </c>
      <c r="B202" s="3" t="s">
        <v>213</v>
      </c>
      <c r="C202" s="3" t="s">
        <v>214</v>
      </c>
      <c r="D202" s="3" t="s">
        <v>169</v>
      </c>
      <c r="E202" s="4" t="s">
        <v>170</v>
      </c>
      <c r="F202" s="5">
        <v>270000</v>
      </c>
      <c r="G202" s="5">
        <v>270000</v>
      </c>
      <c r="H202" s="72">
        <v>0</v>
      </c>
      <c r="I202" s="71">
        <v>0</v>
      </c>
      <c r="J202" s="70">
        <f>SUM(G202+I202)</f>
        <v>270000</v>
      </c>
      <c r="K202" s="5">
        <v>0</v>
      </c>
      <c r="L202" s="5">
        <v>0</v>
      </c>
      <c r="M202" s="30">
        <v>0</v>
      </c>
      <c r="N202" s="5">
        <v>0</v>
      </c>
      <c r="O202" s="5">
        <v>0</v>
      </c>
    </row>
    <row r="203" spans="1:15" ht="12" customHeight="1" outlineLevel="1" x14ac:dyDescent="0.25">
      <c r="A203" s="3" t="s">
        <v>166</v>
      </c>
      <c r="B203" s="3" t="s">
        <v>213</v>
      </c>
      <c r="C203" s="3" t="s">
        <v>214</v>
      </c>
      <c r="D203" s="3" t="s">
        <v>171</v>
      </c>
      <c r="E203" s="4" t="s">
        <v>172</v>
      </c>
      <c r="F203" s="5">
        <v>30000</v>
      </c>
      <c r="G203" s="5">
        <v>30000</v>
      </c>
      <c r="H203" s="72">
        <v>0</v>
      </c>
      <c r="I203" s="71">
        <v>0</v>
      </c>
      <c r="J203" s="70">
        <f t="shared" ref="J203:J204" si="215">SUM(G203+I203)</f>
        <v>30000</v>
      </c>
      <c r="K203" s="5">
        <v>0</v>
      </c>
      <c r="L203" s="5">
        <v>0</v>
      </c>
      <c r="M203" s="30">
        <v>0</v>
      </c>
      <c r="N203" s="5">
        <v>0</v>
      </c>
      <c r="O203" s="5">
        <v>0</v>
      </c>
    </row>
    <row r="204" spans="1:15" ht="12" customHeight="1" outlineLevel="1" x14ac:dyDescent="0.25">
      <c r="A204" s="3" t="s">
        <v>166</v>
      </c>
      <c r="B204" s="3" t="s">
        <v>213</v>
      </c>
      <c r="C204" s="3" t="s">
        <v>214</v>
      </c>
      <c r="D204" s="3" t="s">
        <v>99</v>
      </c>
      <c r="E204" s="4" t="s">
        <v>100</v>
      </c>
      <c r="F204" s="5">
        <v>0</v>
      </c>
      <c r="G204" s="5">
        <v>0</v>
      </c>
      <c r="H204" s="44">
        <v>0</v>
      </c>
      <c r="I204" s="25">
        <v>0</v>
      </c>
      <c r="J204" s="70">
        <f t="shared" si="215"/>
        <v>0</v>
      </c>
      <c r="K204" s="5">
        <v>0</v>
      </c>
      <c r="L204" s="5">
        <v>0</v>
      </c>
      <c r="M204" s="30">
        <v>0</v>
      </c>
      <c r="N204" s="5">
        <v>0</v>
      </c>
      <c r="O204" s="5">
        <v>0</v>
      </c>
    </row>
    <row r="205" spans="1:15" ht="12" customHeight="1" outlineLevel="1" x14ac:dyDescent="0.25">
      <c r="A205" s="3" t="s">
        <v>166</v>
      </c>
      <c r="B205" s="3" t="s">
        <v>213</v>
      </c>
      <c r="C205" s="3" t="s">
        <v>214</v>
      </c>
      <c r="D205" s="3" t="s">
        <v>120</v>
      </c>
      <c r="E205" s="4" t="s">
        <v>121</v>
      </c>
      <c r="F205" s="5">
        <v>0</v>
      </c>
      <c r="G205" s="5">
        <v>0</v>
      </c>
      <c r="H205" s="44">
        <v>0</v>
      </c>
      <c r="I205" s="5">
        <v>0</v>
      </c>
      <c r="J205" s="5">
        <v>0</v>
      </c>
      <c r="K205" s="19">
        <v>110000</v>
      </c>
      <c r="L205" s="19">
        <v>110000</v>
      </c>
      <c r="M205" s="30">
        <v>0</v>
      </c>
      <c r="N205" s="26">
        <v>0</v>
      </c>
      <c r="O205" s="86">
        <f>SUM(L205+N205)</f>
        <v>110000</v>
      </c>
    </row>
    <row r="206" spans="1:15" ht="12" customHeight="1" outlineLevel="1" x14ac:dyDescent="0.25">
      <c r="A206" s="3" t="s">
        <v>166</v>
      </c>
      <c r="B206" s="3" t="s">
        <v>213</v>
      </c>
      <c r="C206" s="3" t="s">
        <v>214</v>
      </c>
      <c r="D206" s="3" t="s">
        <v>198</v>
      </c>
      <c r="E206" s="4" t="s">
        <v>199</v>
      </c>
      <c r="F206" s="5">
        <v>0</v>
      </c>
      <c r="G206" s="5">
        <v>0</v>
      </c>
      <c r="H206" s="44">
        <v>0</v>
      </c>
      <c r="I206" s="5">
        <v>0</v>
      </c>
      <c r="J206" s="5">
        <v>0</v>
      </c>
      <c r="K206" s="19">
        <v>35000</v>
      </c>
      <c r="L206" s="19">
        <v>35000</v>
      </c>
      <c r="M206" s="30">
        <v>0</v>
      </c>
      <c r="N206" s="26">
        <v>0</v>
      </c>
      <c r="O206" s="86">
        <f t="shared" ref="O206:O214" si="216">SUM(L206+N206)</f>
        <v>35000</v>
      </c>
    </row>
    <row r="207" spans="1:15" ht="12" customHeight="1" outlineLevel="1" x14ac:dyDescent="0.25">
      <c r="A207" s="3" t="s">
        <v>166</v>
      </c>
      <c r="B207" s="3" t="s">
        <v>213</v>
      </c>
      <c r="C207" s="3" t="s">
        <v>214</v>
      </c>
      <c r="D207" s="3" t="s">
        <v>128</v>
      </c>
      <c r="E207" s="4" t="s">
        <v>129</v>
      </c>
      <c r="F207" s="5">
        <v>0</v>
      </c>
      <c r="G207" s="5">
        <v>0</v>
      </c>
      <c r="H207" s="44">
        <v>0</v>
      </c>
      <c r="I207" s="5">
        <v>0</v>
      </c>
      <c r="J207" s="5">
        <v>0</v>
      </c>
      <c r="K207" s="19">
        <v>20000</v>
      </c>
      <c r="L207" s="19">
        <v>20000</v>
      </c>
      <c r="M207" s="30">
        <v>0</v>
      </c>
      <c r="N207" s="26">
        <v>0</v>
      </c>
      <c r="O207" s="86">
        <f t="shared" si="216"/>
        <v>20000</v>
      </c>
    </row>
    <row r="208" spans="1:15" ht="12" customHeight="1" outlineLevel="1" x14ac:dyDescent="0.25">
      <c r="A208" s="3" t="s">
        <v>166</v>
      </c>
      <c r="B208" s="3" t="s">
        <v>213</v>
      </c>
      <c r="C208" s="3" t="s">
        <v>214</v>
      </c>
      <c r="D208" s="3" t="s">
        <v>179</v>
      </c>
      <c r="E208" s="4" t="s">
        <v>180</v>
      </c>
      <c r="F208" s="5">
        <v>0</v>
      </c>
      <c r="G208" s="5">
        <v>0</v>
      </c>
      <c r="H208" s="44">
        <v>0</v>
      </c>
      <c r="I208" s="5">
        <v>0</v>
      </c>
      <c r="J208" s="5">
        <v>0</v>
      </c>
      <c r="K208" s="19">
        <v>60000</v>
      </c>
      <c r="L208" s="19">
        <v>60000</v>
      </c>
      <c r="M208" s="30">
        <v>0</v>
      </c>
      <c r="N208" s="26">
        <v>0</v>
      </c>
      <c r="O208" s="86">
        <f t="shared" si="216"/>
        <v>60000</v>
      </c>
    </row>
    <row r="209" spans="1:15" ht="12" customHeight="1" outlineLevel="1" x14ac:dyDescent="0.25">
      <c r="A209" s="3" t="s">
        <v>166</v>
      </c>
      <c r="B209" s="3" t="s">
        <v>213</v>
      </c>
      <c r="C209" s="3" t="s">
        <v>214</v>
      </c>
      <c r="D209" s="3" t="s">
        <v>130</v>
      </c>
      <c r="E209" s="4" t="s">
        <v>131</v>
      </c>
      <c r="F209" s="5">
        <v>0</v>
      </c>
      <c r="G209" s="5">
        <v>0</v>
      </c>
      <c r="H209" s="44">
        <v>0</v>
      </c>
      <c r="I209" s="5">
        <v>0</v>
      </c>
      <c r="J209" s="5">
        <v>0</v>
      </c>
      <c r="K209" s="19">
        <v>35000</v>
      </c>
      <c r="L209" s="19">
        <v>35000</v>
      </c>
      <c r="M209" s="30">
        <v>0</v>
      </c>
      <c r="N209" s="26">
        <v>0</v>
      </c>
      <c r="O209" s="86">
        <f t="shared" si="216"/>
        <v>35000</v>
      </c>
    </row>
    <row r="210" spans="1:15" ht="12" customHeight="1" outlineLevel="1" x14ac:dyDescent="0.25">
      <c r="A210" s="3" t="s">
        <v>166</v>
      </c>
      <c r="B210" s="3" t="s">
        <v>213</v>
      </c>
      <c r="C210" s="3" t="s">
        <v>214</v>
      </c>
      <c r="D210" s="3" t="s">
        <v>101</v>
      </c>
      <c r="E210" s="4" t="s">
        <v>102</v>
      </c>
      <c r="F210" s="5">
        <v>0</v>
      </c>
      <c r="G210" s="5">
        <v>0</v>
      </c>
      <c r="H210" s="44">
        <v>0</v>
      </c>
      <c r="I210" s="5">
        <v>0</v>
      </c>
      <c r="J210" s="5">
        <v>0</v>
      </c>
      <c r="K210" s="19">
        <v>930000</v>
      </c>
      <c r="L210" s="19">
        <v>930000</v>
      </c>
      <c r="M210" s="30">
        <v>0</v>
      </c>
      <c r="N210" s="26">
        <v>0</v>
      </c>
      <c r="O210" s="86">
        <f t="shared" si="216"/>
        <v>930000</v>
      </c>
    </row>
    <row r="211" spans="1:15" ht="12" customHeight="1" outlineLevel="1" x14ac:dyDescent="0.25">
      <c r="A211" s="3" t="s">
        <v>166</v>
      </c>
      <c r="B211" s="3" t="s">
        <v>213</v>
      </c>
      <c r="C211" s="3" t="s">
        <v>214</v>
      </c>
      <c r="D211" s="3" t="s">
        <v>160</v>
      </c>
      <c r="E211" s="4" t="s">
        <v>161</v>
      </c>
      <c r="F211" s="5">
        <v>0</v>
      </c>
      <c r="G211" s="5">
        <v>0</v>
      </c>
      <c r="H211" s="44">
        <v>0</v>
      </c>
      <c r="I211" s="5">
        <v>0</v>
      </c>
      <c r="J211" s="5">
        <v>0</v>
      </c>
      <c r="K211" s="19">
        <v>60000</v>
      </c>
      <c r="L211" s="19">
        <v>60000</v>
      </c>
      <c r="M211" s="30">
        <v>0</v>
      </c>
      <c r="N211" s="26">
        <v>0</v>
      </c>
      <c r="O211" s="86">
        <f t="shared" si="216"/>
        <v>60000</v>
      </c>
    </row>
    <row r="212" spans="1:15" ht="12" customHeight="1" outlineLevel="1" x14ac:dyDescent="0.25">
      <c r="A212" s="3" t="s">
        <v>166</v>
      </c>
      <c r="B212" s="3" t="s">
        <v>213</v>
      </c>
      <c r="C212" s="3" t="s">
        <v>214</v>
      </c>
      <c r="D212" s="3" t="s">
        <v>162</v>
      </c>
      <c r="E212" s="4" t="s">
        <v>163</v>
      </c>
      <c r="F212" s="5">
        <v>0</v>
      </c>
      <c r="G212" s="5">
        <v>0</v>
      </c>
      <c r="H212" s="44">
        <v>0</v>
      </c>
      <c r="I212" s="5">
        <v>0</v>
      </c>
      <c r="J212" s="5">
        <v>0</v>
      </c>
      <c r="K212" s="19">
        <v>25000</v>
      </c>
      <c r="L212" s="19">
        <v>25000</v>
      </c>
      <c r="M212" s="30">
        <v>0</v>
      </c>
      <c r="N212" s="26">
        <v>0</v>
      </c>
      <c r="O212" s="86">
        <f t="shared" si="216"/>
        <v>25000</v>
      </c>
    </row>
    <row r="213" spans="1:15" ht="12" customHeight="1" outlineLevel="1" x14ac:dyDescent="0.25">
      <c r="A213" s="3" t="s">
        <v>166</v>
      </c>
      <c r="B213" s="3" t="s">
        <v>213</v>
      </c>
      <c r="C213" s="3" t="s">
        <v>214</v>
      </c>
      <c r="D213" s="3" t="s">
        <v>86</v>
      </c>
      <c r="E213" s="4" t="s">
        <v>87</v>
      </c>
      <c r="F213" s="5">
        <v>0</v>
      </c>
      <c r="G213" s="5">
        <v>0</v>
      </c>
      <c r="H213" s="44">
        <v>0</v>
      </c>
      <c r="I213" s="5">
        <v>0</v>
      </c>
      <c r="J213" s="5">
        <v>0</v>
      </c>
      <c r="K213" s="19">
        <v>8000</v>
      </c>
      <c r="L213" s="19">
        <v>8000</v>
      </c>
      <c r="M213" s="30">
        <v>0</v>
      </c>
      <c r="N213" s="26">
        <v>0</v>
      </c>
      <c r="O213" s="86">
        <f t="shared" si="216"/>
        <v>8000</v>
      </c>
    </row>
    <row r="214" spans="1:15" ht="12" customHeight="1" outlineLevel="1" x14ac:dyDescent="0.25">
      <c r="A214" s="3" t="s">
        <v>166</v>
      </c>
      <c r="B214" s="3" t="s">
        <v>616</v>
      </c>
      <c r="C214" s="3" t="s">
        <v>214</v>
      </c>
      <c r="D214" s="3" t="s">
        <v>443</v>
      </c>
      <c r="E214" s="4" t="s">
        <v>444</v>
      </c>
      <c r="F214" s="5">
        <v>0</v>
      </c>
      <c r="G214" s="5">
        <v>0</v>
      </c>
      <c r="H214" s="44">
        <v>0</v>
      </c>
      <c r="I214" s="5">
        <v>0</v>
      </c>
      <c r="J214" s="5">
        <v>0</v>
      </c>
      <c r="K214" s="19">
        <v>50000</v>
      </c>
      <c r="L214" s="19">
        <v>50000</v>
      </c>
      <c r="M214" s="30">
        <v>0</v>
      </c>
      <c r="N214" s="26">
        <v>0</v>
      </c>
      <c r="O214" s="86">
        <f t="shared" si="216"/>
        <v>50000</v>
      </c>
    </row>
    <row r="215" spans="1:15" ht="12" customHeight="1" x14ac:dyDescent="0.25">
      <c r="A215" s="99" t="s">
        <v>215</v>
      </c>
      <c r="B215" s="100"/>
      <c r="C215" s="100"/>
      <c r="D215" s="100"/>
      <c r="E215" s="100"/>
      <c r="F215" s="6">
        <f t="shared" ref="F215:G215" si="217">SUM(F202:F214)</f>
        <v>300000</v>
      </c>
      <c r="G215" s="6">
        <f t="shared" si="217"/>
        <v>300000</v>
      </c>
      <c r="H215" s="73">
        <f t="shared" ref="H215:O215" si="218">SUM(H202:H214)</f>
        <v>0</v>
      </c>
      <c r="I215" s="6">
        <f t="shared" ref="I215" si="219">SUM(I202:I214)</f>
        <v>0</v>
      </c>
      <c r="J215" s="6">
        <f t="shared" si="218"/>
        <v>300000</v>
      </c>
      <c r="K215" s="6">
        <f t="shared" ref="K215:L215" si="220">SUM(K202:K214)</f>
        <v>1333000</v>
      </c>
      <c r="L215" s="6">
        <f t="shared" si="220"/>
        <v>1333000</v>
      </c>
      <c r="M215" s="6">
        <f t="shared" si="218"/>
        <v>0</v>
      </c>
      <c r="N215" s="6">
        <f t="shared" ref="N215" si="221">SUM(N202:N214)</f>
        <v>0</v>
      </c>
      <c r="O215" s="6">
        <f t="shared" si="218"/>
        <v>1333000</v>
      </c>
    </row>
    <row r="216" spans="1:15" ht="12" customHeight="1" outlineLevel="1" x14ac:dyDescent="0.25">
      <c r="A216" s="3" t="s">
        <v>166</v>
      </c>
      <c r="B216" s="3" t="s">
        <v>594</v>
      </c>
      <c r="C216" s="3" t="s">
        <v>98</v>
      </c>
      <c r="D216" s="3" t="s">
        <v>169</v>
      </c>
      <c r="E216" s="4" t="s">
        <v>170</v>
      </c>
      <c r="F216" s="5">
        <v>2000</v>
      </c>
      <c r="G216" s="5">
        <v>2000</v>
      </c>
      <c r="H216" s="34">
        <v>0</v>
      </c>
      <c r="I216" s="80">
        <v>0</v>
      </c>
      <c r="J216" s="70">
        <f>SUM(G216+I216)</f>
        <v>2000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</row>
    <row r="217" spans="1:15" ht="12" customHeight="1" x14ac:dyDescent="0.25">
      <c r="A217" s="99" t="s">
        <v>595</v>
      </c>
      <c r="B217" s="100"/>
      <c r="C217" s="100"/>
      <c r="D217" s="100"/>
      <c r="E217" s="100"/>
      <c r="F217" s="6">
        <f t="shared" ref="F217:G217" si="222">SUM(F216)</f>
        <v>2000</v>
      </c>
      <c r="G217" s="6">
        <f t="shared" si="222"/>
        <v>2000</v>
      </c>
      <c r="H217" s="73">
        <f t="shared" ref="H217:K217" si="223">SUM(H216)</f>
        <v>0</v>
      </c>
      <c r="I217" s="6">
        <f t="shared" ref="I217" si="224">SUM(I216)</f>
        <v>0</v>
      </c>
      <c r="J217" s="6">
        <f t="shared" si="223"/>
        <v>2000</v>
      </c>
      <c r="K217" s="6">
        <f t="shared" si="223"/>
        <v>0</v>
      </c>
      <c r="L217" s="6">
        <f t="shared" ref="L217" si="225">SUM(L216)</f>
        <v>0</v>
      </c>
      <c r="M217" s="6">
        <f t="shared" ref="M217:O217" si="226">SUM(M216)</f>
        <v>0</v>
      </c>
      <c r="N217" s="6">
        <f t="shared" ref="N217" si="227">SUM(N216)</f>
        <v>0</v>
      </c>
      <c r="O217" s="6">
        <f t="shared" si="226"/>
        <v>0</v>
      </c>
    </row>
    <row r="218" spans="1:15" ht="12" customHeight="1" x14ac:dyDescent="0.25">
      <c r="A218" s="18" t="s">
        <v>166</v>
      </c>
      <c r="B218" s="40" t="s">
        <v>625</v>
      </c>
      <c r="C218" s="40" t="s">
        <v>214</v>
      </c>
      <c r="D218" s="40" t="s">
        <v>169</v>
      </c>
      <c r="E218" s="4" t="s">
        <v>170</v>
      </c>
      <c r="F218" s="5">
        <v>23000</v>
      </c>
      <c r="G218" s="5">
        <v>23000</v>
      </c>
      <c r="H218" s="34">
        <v>0</v>
      </c>
      <c r="I218" s="80">
        <v>0</v>
      </c>
      <c r="J218" s="70">
        <f>SUM(G218+I218)</f>
        <v>23000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</row>
    <row r="219" spans="1:15" ht="12" customHeight="1" x14ac:dyDescent="0.25">
      <c r="A219" s="18" t="s">
        <v>166</v>
      </c>
      <c r="B219" s="40" t="s">
        <v>625</v>
      </c>
      <c r="C219" s="40" t="s">
        <v>214</v>
      </c>
      <c r="D219" s="40" t="s">
        <v>128</v>
      </c>
      <c r="E219" s="4" t="s">
        <v>129</v>
      </c>
      <c r="F219" s="39">
        <v>0</v>
      </c>
      <c r="G219" s="39">
        <v>0</v>
      </c>
      <c r="H219" s="77">
        <v>0</v>
      </c>
      <c r="I219" s="39">
        <v>0</v>
      </c>
      <c r="J219" s="39">
        <v>0</v>
      </c>
      <c r="K219" s="19">
        <v>50000</v>
      </c>
      <c r="L219" s="19">
        <v>50000</v>
      </c>
      <c r="M219" s="30">
        <v>0</v>
      </c>
      <c r="N219" s="26">
        <v>0</v>
      </c>
      <c r="O219" s="86">
        <f>SUM(L219+N219)</f>
        <v>50000</v>
      </c>
    </row>
    <row r="220" spans="1:15" ht="12" customHeight="1" x14ac:dyDescent="0.25">
      <c r="A220" s="18" t="s">
        <v>166</v>
      </c>
      <c r="B220" s="40" t="s">
        <v>625</v>
      </c>
      <c r="C220" s="40" t="s">
        <v>214</v>
      </c>
      <c r="D220" s="40" t="s">
        <v>130</v>
      </c>
      <c r="E220" s="4" t="s">
        <v>131</v>
      </c>
      <c r="F220" s="39">
        <v>0</v>
      </c>
      <c r="G220" s="39">
        <v>0</v>
      </c>
      <c r="H220" s="77">
        <v>0</v>
      </c>
      <c r="I220" s="39">
        <v>0</v>
      </c>
      <c r="J220" s="39">
        <v>0</v>
      </c>
      <c r="K220" s="19">
        <v>80000</v>
      </c>
      <c r="L220" s="19">
        <v>80000</v>
      </c>
      <c r="M220" s="30">
        <v>0</v>
      </c>
      <c r="N220" s="26">
        <v>0</v>
      </c>
      <c r="O220" s="86">
        <f t="shared" ref="O220:O223" si="228">SUM(L220+N220)</f>
        <v>80000</v>
      </c>
    </row>
    <row r="221" spans="1:15" ht="12" customHeight="1" x14ac:dyDescent="0.25">
      <c r="A221" s="18" t="s">
        <v>166</v>
      </c>
      <c r="B221" s="40" t="s">
        <v>625</v>
      </c>
      <c r="C221" s="40" t="s">
        <v>214</v>
      </c>
      <c r="D221" s="40" t="s">
        <v>101</v>
      </c>
      <c r="E221" s="4" t="s">
        <v>102</v>
      </c>
      <c r="F221" s="39">
        <v>0</v>
      </c>
      <c r="G221" s="39">
        <v>0</v>
      </c>
      <c r="H221" s="77">
        <v>0</v>
      </c>
      <c r="I221" s="39">
        <v>0</v>
      </c>
      <c r="J221" s="39">
        <v>0</v>
      </c>
      <c r="K221" s="19">
        <v>120000</v>
      </c>
      <c r="L221" s="19">
        <v>120000</v>
      </c>
      <c r="M221" s="30">
        <v>0</v>
      </c>
      <c r="N221" s="26">
        <v>0</v>
      </c>
      <c r="O221" s="86">
        <f t="shared" si="228"/>
        <v>120000</v>
      </c>
    </row>
    <row r="222" spans="1:15" ht="12" customHeight="1" x14ac:dyDescent="0.25">
      <c r="A222" s="18" t="s">
        <v>166</v>
      </c>
      <c r="B222" s="40" t="s">
        <v>625</v>
      </c>
      <c r="C222" s="40" t="s">
        <v>214</v>
      </c>
      <c r="D222" s="40" t="s">
        <v>84</v>
      </c>
      <c r="E222" s="4" t="s">
        <v>85</v>
      </c>
      <c r="F222" s="39">
        <v>0</v>
      </c>
      <c r="G222" s="39">
        <v>0</v>
      </c>
      <c r="H222" s="77">
        <v>0</v>
      </c>
      <c r="I222" s="39">
        <v>0</v>
      </c>
      <c r="J222" s="39">
        <v>0</v>
      </c>
      <c r="K222" s="19">
        <v>10000</v>
      </c>
      <c r="L222" s="19">
        <v>10000</v>
      </c>
      <c r="M222" s="30">
        <v>0</v>
      </c>
      <c r="N222" s="26">
        <v>0</v>
      </c>
      <c r="O222" s="86">
        <f t="shared" si="228"/>
        <v>10000</v>
      </c>
    </row>
    <row r="223" spans="1:15" ht="12" customHeight="1" x14ac:dyDescent="0.25">
      <c r="A223" s="18" t="s">
        <v>166</v>
      </c>
      <c r="B223" s="40" t="s">
        <v>625</v>
      </c>
      <c r="C223" s="40" t="s">
        <v>214</v>
      </c>
      <c r="D223" s="40" t="s">
        <v>160</v>
      </c>
      <c r="E223" s="4" t="s">
        <v>161</v>
      </c>
      <c r="F223" s="39">
        <v>0</v>
      </c>
      <c r="G223" s="39">
        <v>0</v>
      </c>
      <c r="H223" s="77">
        <v>0</v>
      </c>
      <c r="I223" s="39">
        <v>0</v>
      </c>
      <c r="J223" s="39">
        <v>0</v>
      </c>
      <c r="K223" s="19">
        <v>20000</v>
      </c>
      <c r="L223" s="19">
        <v>20000</v>
      </c>
      <c r="M223" s="30">
        <v>0</v>
      </c>
      <c r="N223" s="26">
        <v>0</v>
      </c>
      <c r="O223" s="86">
        <f t="shared" si="228"/>
        <v>20000</v>
      </c>
    </row>
    <row r="224" spans="1:15" s="43" customFormat="1" ht="12" customHeight="1" x14ac:dyDescent="0.25">
      <c r="A224" s="109" t="s">
        <v>626</v>
      </c>
      <c r="B224" s="110"/>
      <c r="C224" s="110"/>
      <c r="D224" s="110"/>
      <c r="E224" s="111"/>
      <c r="F224" s="61">
        <f t="shared" ref="F224:G224" si="229">SUM(F218:F223)</f>
        <v>23000</v>
      </c>
      <c r="G224" s="61">
        <f t="shared" si="229"/>
        <v>23000</v>
      </c>
      <c r="H224" s="42">
        <f t="shared" ref="H224:O224" si="230">SUM(H218:H223)</f>
        <v>0</v>
      </c>
      <c r="I224" s="61">
        <f t="shared" ref="I224" si="231">SUM(I218:I223)</f>
        <v>0</v>
      </c>
      <c r="J224" s="61">
        <f t="shared" si="230"/>
        <v>23000</v>
      </c>
      <c r="K224" s="61">
        <f t="shared" ref="K224:L224" si="232">SUM(K218:K223)</f>
        <v>280000</v>
      </c>
      <c r="L224" s="61">
        <f t="shared" si="232"/>
        <v>280000</v>
      </c>
      <c r="M224" s="61">
        <f t="shared" si="230"/>
        <v>0</v>
      </c>
      <c r="N224" s="61">
        <f t="shared" ref="N224" si="233">SUM(N218:N223)</f>
        <v>0</v>
      </c>
      <c r="O224" s="61">
        <f t="shared" si="230"/>
        <v>280000</v>
      </c>
    </row>
    <row r="225" spans="1:15" s="43" customFormat="1" ht="12" customHeight="1" x14ac:dyDescent="0.25">
      <c r="A225" s="18" t="s">
        <v>166</v>
      </c>
      <c r="B225" s="18" t="s">
        <v>663</v>
      </c>
      <c r="C225" s="18" t="s">
        <v>217</v>
      </c>
      <c r="D225" s="18" t="s">
        <v>169</v>
      </c>
      <c r="E225" s="59" t="s">
        <v>170</v>
      </c>
      <c r="F225" s="19">
        <v>13000</v>
      </c>
      <c r="G225" s="19">
        <v>13000</v>
      </c>
      <c r="H225" s="72">
        <v>0</v>
      </c>
      <c r="I225" s="71">
        <v>0</v>
      </c>
      <c r="J225" s="70">
        <f>SUM(G225+I225)</f>
        <v>13000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</row>
    <row r="226" spans="1:15" ht="12" customHeight="1" outlineLevel="1" x14ac:dyDescent="0.25">
      <c r="A226" s="55" t="s">
        <v>166</v>
      </c>
      <c r="B226" s="55" t="s">
        <v>216</v>
      </c>
      <c r="C226" s="55" t="s">
        <v>217</v>
      </c>
      <c r="D226" s="55" t="s">
        <v>218</v>
      </c>
      <c r="E226" s="4" t="s">
        <v>219</v>
      </c>
      <c r="F226" s="83">
        <v>23000</v>
      </c>
      <c r="G226" s="83">
        <v>23000</v>
      </c>
      <c r="H226" s="72">
        <v>0</v>
      </c>
      <c r="I226" s="71">
        <v>0</v>
      </c>
      <c r="J226" s="70">
        <f t="shared" ref="J226:J227" si="234">SUM(G226+I226)</f>
        <v>23000</v>
      </c>
      <c r="K226" s="56">
        <v>0</v>
      </c>
      <c r="L226" s="56">
        <v>0</v>
      </c>
      <c r="M226" s="57">
        <v>0</v>
      </c>
      <c r="N226" s="56">
        <v>0</v>
      </c>
      <c r="O226" s="56">
        <v>0</v>
      </c>
    </row>
    <row r="227" spans="1:15" ht="12" customHeight="1" outlineLevel="1" x14ac:dyDescent="0.25">
      <c r="A227" s="3" t="s">
        <v>166</v>
      </c>
      <c r="B227" s="3" t="s">
        <v>216</v>
      </c>
      <c r="C227" s="3" t="s">
        <v>217</v>
      </c>
      <c r="D227" s="3" t="s">
        <v>220</v>
      </c>
      <c r="E227" s="4" t="s">
        <v>221</v>
      </c>
      <c r="F227" s="19">
        <v>10000</v>
      </c>
      <c r="G227" s="19">
        <v>10000</v>
      </c>
      <c r="H227" s="34">
        <v>0</v>
      </c>
      <c r="I227" s="80">
        <v>0</v>
      </c>
      <c r="J227" s="70">
        <f t="shared" si="234"/>
        <v>10000</v>
      </c>
      <c r="K227" s="5">
        <v>0</v>
      </c>
      <c r="L227" s="5">
        <v>0</v>
      </c>
      <c r="M227" s="30">
        <v>0</v>
      </c>
      <c r="N227" s="5">
        <v>0</v>
      </c>
      <c r="O227" s="5">
        <v>0</v>
      </c>
    </row>
    <row r="228" spans="1:15" ht="12" customHeight="1" outlineLevel="1" x14ac:dyDescent="0.25">
      <c r="A228" s="3" t="s">
        <v>166</v>
      </c>
      <c r="B228" s="3" t="s">
        <v>216</v>
      </c>
      <c r="C228" s="3" t="s">
        <v>217</v>
      </c>
      <c r="D228" s="3" t="s">
        <v>173</v>
      </c>
      <c r="E228" s="4" t="s">
        <v>174</v>
      </c>
      <c r="F228" s="5">
        <v>0</v>
      </c>
      <c r="G228" s="5">
        <v>0</v>
      </c>
      <c r="H228" s="44">
        <v>0</v>
      </c>
      <c r="I228" s="5">
        <v>0</v>
      </c>
      <c r="J228" s="5">
        <v>0</v>
      </c>
      <c r="K228" s="19">
        <v>1190000</v>
      </c>
      <c r="L228" s="19">
        <v>1190000</v>
      </c>
      <c r="M228" s="30">
        <v>0</v>
      </c>
      <c r="N228" s="26">
        <v>0</v>
      </c>
      <c r="O228" s="86">
        <f>SUM(L228+N228)</f>
        <v>1190000</v>
      </c>
    </row>
    <row r="229" spans="1:15" ht="12" customHeight="1" outlineLevel="1" x14ac:dyDescent="0.25">
      <c r="A229" s="3" t="s">
        <v>166</v>
      </c>
      <c r="B229" s="3" t="s">
        <v>216</v>
      </c>
      <c r="C229" s="3" t="s">
        <v>217</v>
      </c>
      <c r="D229" s="3" t="s">
        <v>175</v>
      </c>
      <c r="E229" s="4" t="s">
        <v>176</v>
      </c>
      <c r="F229" s="5">
        <v>0</v>
      </c>
      <c r="G229" s="5">
        <v>0</v>
      </c>
      <c r="H229" s="44">
        <v>0</v>
      </c>
      <c r="I229" s="5">
        <v>0</v>
      </c>
      <c r="J229" s="5">
        <v>0</v>
      </c>
      <c r="K229" s="19">
        <v>298000</v>
      </c>
      <c r="L229" s="19">
        <v>298000</v>
      </c>
      <c r="M229" s="30">
        <v>0</v>
      </c>
      <c r="N229" s="26">
        <v>0</v>
      </c>
      <c r="O229" s="86">
        <f t="shared" ref="O229:O248" si="235">SUM(L229+N229)</f>
        <v>298000</v>
      </c>
    </row>
    <row r="230" spans="1:15" ht="12" customHeight="1" outlineLevel="1" x14ac:dyDescent="0.25">
      <c r="A230" s="3" t="s">
        <v>166</v>
      </c>
      <c r="B230" s="3" t="s">
        <v>216</v>
      </c>
      <c r="C230" s="3" t="s">
        <v>217</v>
      </c>
      <c r="D230" s="3" t="s">
        <v>177</v>
      </c>
      <c r="E230" s="4" t="s">
        <v>178</v>
      </c>
      <c r="F230" s="5">
        <v>0</v>
      </c>
      <c r="G230" s="5">
        <v>0</v>
      </c>
      <c r="H230" s="44">
        <v>0</v>
      </c>
      <c r="I230" s="5">
        <v>0</v>
      </c>
      <c r="J230" s="5">
        <v>0</v>
      </c>
      <c r="K230" s="19">
        <v>108000</v>
      </c>
      <c r="L230" s="19">
        <v>108000</v>
      </c>
      <c r="M230" s="30">
        <v>0</v>
      </c>
      <c r="N230" s="26">
        <v>0</v>
      </c>
      <c r="O230" s="86">
        <f t="shared" si="235"/>
        <v>108000</v>
      </c>
    </row>
    <row r="231" spans="1:15" ht="12" customHeight="1" outlineLevel="1" x14ac:dyDescent="0.25">
      <c r="A231" s="3" t="s">
        <v>166</v>
      </c>
      <c r="B231" s="3" t="s">
        <v>216</v>
      </c>
      <c r="C231" s="3" t="s">
        <v>217</v>
      </c>
      <c r="D231" s="3" t="s">
        <v>355</v>
      </c>
      <c r="E231" s="4" t="s">
        <v>356</v>
      </c>
      <c r="F231" s="5">
        <v>0</v>
      </c>
      <c r="G231" s="5">
        <v>0</v>
      </c>
      <c r="H231" s="44">
        <v>0</v>
      </c>
      <c r="I231" s="5">
        <v>0</v>
      </c>
      <c r="J231" s="5">
        <v>0</v>
      </c>
      <c r="K231" s="19">
        <v>5000</v>
      </c>
      <c r="L231" s="19">
        <v>5000</v>
      </c>
      <c r="M231" s="30">
        <v>0</v>
      </c>
      <c r="N231" s="26">
        <v>0</v>
      </c>
      <c r="O231" s="86">
        <f t="shared" si="235"/>
        <v>5000</v>
      </c>
    </row>
    <row r="232" spans="1:15" ht="12" customHeight="1" outlineLevel="1" x14ac:dyDescent="0.25">
      <c r="A232" s="3" t="s">
        <v>166</v>
      </c>
      <c r="B232" s="3" t="s">
        <v>216</v>
      </c>
      <c r="C232" s="3" t="s">
        <v>217</v>
      </c>
      <c r="D232" s="3" t="s">
        <v>357</v>
      </c>
      <c r="E232" s="4" t="s">
        <v>358</v>
      </c>
      <c r="F232" s="5">
        <v>0</v>
      </c>
      <c r="G232" s="5">
        <v>0</v>
      </c>
      <c r="H232" s="44">
        <v>0</v>
      </c>
      <c r="I232" s="5">
        <v>0</v>
      </c>
      <c r="J232" s="5">
        <v>0</v>
      </c>
      <c r="K232" s="19">
        <v>0</v>
      </c>
      <c r="L232" s="19">
        <v>0</v>
      </c>
      <c r="M232" s="30">
        <v>0</v>
      </c>
      <c r="N232" s="26">
        <v>0</v>
      </c>
      <c r="O232" s="86">
        <f t="shared" si="235"/>
        <v>0</v>
      </c>
    </row>
    <row r="233" spans="1:15" ht="12" customHeight="1" outlineLevel="1" x14ac:dyDescent="0.25">
      <c r="A233" s="3" t="s">
        <v>166</v>
      </c>
      <c r="B233" s="3" t="s">
        <v>663</v>
      </c>
      <c r="C233" s="3" t="s">
        <v>217</v>
      </c>
      <c r="D233" s="3" t="s">
        <v>124</v>
      </c>
      <c r="E233" s="4" t="s">
        <v>125</v>
      </c>
      <c r="F233" s="5">
        <v>0</v>
      </c>
      <c r="G233" s="5">
        <v>0</v>
      </c>
      <c r="H233" s="44">
        <v>0</v>
      </c>
      <c r="I233" s="5">
        <v>0</v>
      </c>
      <c r="J233" s="5">
        <v>0</v>
      </c>
      <c r="K233" s="19">
        <v>4200</v>
      </c>
      <c r="L233" s="19">
        <v>4200</v>
      </c>
      <c r="M233" s="30">
        <v>0</v>
      </c>
      <c r="N233" s="26">
        <v>0</v>
      </c>
      <c r="O233" s="86">
        <f t="shared" si="235"/>
        <v>4200</v>
      </c>
    </row>
    <row r="234" spans="1:15" ht="12" customHeight="1" outlineLevel="1" x14ac:dyDescent="0.25">
      <c r="A234" s="3" t="s">
        <v>166</v>
      </c>
      <c r="B234" s="3" t="s">
        <v>216</v>
      </c>
      <c r="C234" s="3" t="s">
        <v>217</v>
      </c>
      <c r="D234" s="3" t="s">
        <v>126</v>
      </c>
      <c r="E234" s="4" t="s">
        <v>127</v>
      </c>
      <c r="F234" s="5">
        <v>0</v>
      </c>
      <c r="G234" s="5">
        <v>0</v>
      </c>
      <c r="H234" s="44">
        <v>0</v>
      </c>
      <c r="I234" s="5">
        <v>0</v>
      </c>
      <c r="J234" s="5">
        <v>0</v>
      </c>
      <c r="K234" s="19">
        <v>0</v>
      </c>
      <c r="L234" s="19">
        <v>0</v>
      </c>
      <c r="M234" s="30">
        <v>0</v>
      </c>
      <c r="N234" s="26">
        <v>0</v>
      </c>
      <c r="O234" s="86">
        <f t="shared" si="235"/>
        <v>0</v>
      </c>
    </row>
    <row r="235" spans="1:15" ht="12" customHeight="1" outlineLevel="1" x14ac:dyDescent="0.25">
      <c r="A235" s="3" t="s">
        <v>166</v>
      </c>
      <c r="B235" s="3" t="s">
        <v>216</v>
      </c>
      <c r="C235" s="3" t="s">
        <v>217</v>
      </c>
      <c r="D235" s="3" t="s">
        <v>128</v>
      </c>
      <c r="E235" s="4" t="s">
        <v>129</v>
      </c>
      <c r="F235" s="5">
        <v>0</v>
      </c>
      <c r="G235" s="5">
        <v>0</v>
      </c>
      <c r="H235" s="44">
        <v>0</v>
      </c>
      <c r="I235" s="5">
        <v>0</v>
      </c>
      <c r="J235" s="5">
        <v>0</v>
      </c>
      <c r="K235" s="19">
        <v>70000</v>
      </c>
      <c r="L235" s="19">
        <v>70000</v>
      </c>
      <c r="M235" s="30">
        <v>0</v>
      </c>
      <c r="N235" s="26">
        <v>0</v>
      </c>
      <c r="O235" s="86">
        <f t="shared" si="235"/>
        <v>70000</v>
      </c>
    </row>
    <row r="236" spans="1:15" ht="12" customHeight="1" outlineLevel="1" x14ac:dyDescent="0.25">
      <c r="A236" s="3" t="s">
        <v>166</v>
      </c>
      <c r="B236" s="3" t="s">
        <v>216</v>
      </c>
      <c r="C236" s="3" t="s">
        <v>217</v>
      </c>
      <c r="D236" s="3" t="s">
        <v>130</v>
      </c>
      <c r="E236" s="4" t="s">
        <v>131</v>
      </c>
      <c r="F236" s="5">
        <v>0</v>
      </c>
      <c r="G236" s="5">
        <v>0</v>
      </c>
      <c r="H236" s="44">
        <v>0</v>
      </c>
      <c r="I236" s="5">
        <v>0</v>
      </c>
      <c r="J236" s="5">
        <v>0</v>
      </c>
      <c r="K236" s="19">
        <v>80000</v>
      </c>
      <c r="L236" s="19">
        <v>80000</v>
      </c>
      <c r="M236" s="30">
        <v>0</v>
      </c>
      <c r="N236" s="26">
        <v>0</v>
      </c>
      <c r="O236" s="86">
        <f t="shared" si="235"/>
        <v>80000</v>
      </c>
    </row>
    <row r="237" spans="1:15" ht="12" customHeight="1" outlineLevel="1" x14ac:dyDescent="0.25">
      <c r="A237" s="3" t="s">
        <v>166</v>
      </c>
      <c r="B237" s="3" t="s">
        <v>216</v>
      </c>
      <c r="C237" s="3" t="s">
        <v>217</v>
      </c>
      <c r="D237" s="3" t="s">
        <v>132</v>
      </c>
      <c r="E237" s="4" t="s">
        <v>133</v>
      </c>
      <c r="F237" s="5">
        <v>0</v>
      </c>
      <c r="G237" s="5">
        <v>0</v>
      </c>
      <c r="H237" s="44">
        <v>0</v>
      </c>
      <c r="I237" s="5">
        <v>0</v>
      </c>
      <c r="J237" s="5">
        <v>0</v>
      </c>
      <c r="K237" s="19">
        <v>155000</v>
      </c>
      <c r="L237" s="19">
        <v>155000</v>
      </c>
      <c r="M237" s="30">
        <v>0</v>
      </c>
      <c r="N237" s="26">
        <v>0</v>
      </c>
      <c r="O237" s="86">
        <f t="shared" si="235"/>
        <v>155000</v>
      </c>
    </row>
    <row r="238" spans="1:15" ht="12" customHeight="1" outlineLevel="1" x14ac:dyDescent="0.25">
      <c r="A238" s="3" t="s">
        <v>166</v>
      </c>
      <c r="B238" s="3" t="s">
        <v>216</v>
      </c>
      <c r="C238" s="3" t="s">
        <v>217</v>
      </c>
      <c r="D238" s="3" t="s">
        <v>222</v>
      </c>
      <c r="E238" s="4" t="s">
        <v>223</v>
      </c>
      <c r="F238" s="5">
        <v>0</v>
      </c>
      <c r="G238" s="5">
        <v>0</v>
      </c>
      <c r="H238" s="44">
        <v>0</v>
      </c>
      <c r="I238" s="5">
        <v>0</v>
      </c>
      <c r="J238" s="5">
        <v>0</v>
      </c>
      <c r="K238" s="19">
        <v>250000</v>
      </c>
      <c r="L238" s="19">
        <v>250000</v>
      </c>
      <c r="M238" s="30">
        <v>0</v>
      </c>
      <c r="N238" s="26">
        <v>0</v>
      </c>
      <c r="O238" s="86">
        <f t="shared" si="235"/>
        <v>250000</v>
      </c>
    </row>
    <row r="239" spans="1:15" ht="12" customHeight="1" outlineLevel="1" x14ac:dyDescent="0.25">
      <c r="A239" s="3" t="s">
        <v>166</v>
      </c>
      <c r="B239" s="3" t="s">
        <v>216</v>
      </c>
      <c r="C239" s="3" t="s">
        <v>217</v>
      </c>
      <c r="D239" s="3" t="s">
        <v>136</v>
      </c>
      <c r="E239" s="4" t="s">
        <v>137</v>
      </c>
      <c r="F239" s="5">
        <v>0</v>
      </c>
      <c r="G239" s="5">
        <v>0</v>
      </c>
      <c r="H239" s="44">
        <v>0</v>
      </c>
      <c r="I239" s="5">
        <v>0</v>
      </c>
      <c r="J239" s="5">
        <v>0</v>
      </c>
      <c r="K239" s="19">
        <v>245000</v>
      </c>
      <c r="L239" s="19">
        <v>245000</v>
      </c>
      <c r="M239" s="30">
        <v>0</v>
      </c>
      <c r="N239" s="26">
        <v>0</v>
      </c>
      <c r="O239" s="86">
        <f t="shared" si="235"/>
        <v>245000</v>
      </c>
    </row>
    <row r="240" spans="1:15" ht="12" customHeight="1" outlineLevel="1" x14ac:dyDescent="0.25">
      <c r="A240" s="3" t="s">
        <v>166</v>
      </c>
      <c r="B240" s="3" t="s">
        <v>216</v>
      </c>
      <c r="C240" s="3" t="s">
        <v>217</v>
      </c>
      <c r="D240" s="3" t="s">
        <v>140</v>
      </c>
      <c r="E240" s="4" t="s">
        <v>141</v>
      </c>
      <c r="F240" s="5">
        <v>0</v>
      </c>
      <c r="G240" s="5">
        <v>0</v>
      </c>
      <c r="H240" s="44">
        <v>0</v>
      </c>
      <c r="I240" s="5">
        <v>0</v>
      </c>
      <c r="J240" s="5">
        <v>0</v>
      </c>
      <c r="K240" s="19">
        <v>0</v>
      </c>
      <c r="L240" s="19">
        <v>0</v>
      </c>
      <c r="M240" s="30">
        <v>0</v>
      </c>
      <c r="N240" s="26">
        <v>0</v>
      </c>
      <c r="O240" s="86">
        <f t="shared" si="235"/>
        <v>0</v>
      </c>
    </row>
    <row r="241" spans="1:15" ht="12" customHeight="1" outlineLevel="1" x14ac:dyDescent="0.25">
      <c r="A241" s="3" t="s">
        <v>166</v>
      </c>
      <c r="B241" s="3" t="s">
        <v>216</v>
      </c>
      <c r="C241" s="3" t="s">
        <v>217</v>
      </c>
      <c r="D241" s="3" t="s">
        <v>142</v>
      </c>
      <c r="E241" s="4" t="s">
        <v>143</v>
      </c>
      <c r="F241" s="5">
        <v>0</v>
      </c>
      <c r="G241" s="5">
        <v>0</v>
      </c>
      <c r="H241" s="44">
        <v>0</v>
      </c>
      <c r="I241" s="5">
        <v>0</v>
      </c>
      <c r="J241" s="5">
        <v>0</v>
      </c>
      <c r="K241" s="19">
        <v>0</v>
      </c>
      <c r="L241" s="19">
        <v>0</v>
      </c>
      <c r="M241" s="30">
        <v>0</v>
      </c>
      <c r="N241" s="26">
        <v>0</v>
      </c>
      <c r="O241" s="86">
        <f t="shared" si="235"/>
        <v>0</v>
      </c>
    </row>
    <row r="242" spans="1:15" ht="12" customHeight="1" outlineLevel="1" x14ac:dyDescent="0.25">
      <c r="A242" s="3" t="s">
        <v>166</v>
      </c>
      <c r="B242" s="3" t="s">
        <v>216</v>
      </c>
      <c r="C242" s="3" t="s">
        <v>217</v>
      </c>
      <c r="D242" s="3" t="s">
        <v>148</v>
      </c>
      <c r="E242" s="4" t="s">
        <v>149</v>
      </c>
      <c r="F242" s="5">
        <v>0</v>
      </c>
      <c r="G242" s="5">
        <v>0</v>
      </c>
      <c r="H242" s="44">
        <v>0</v>
      </c>
      <c r="I242" s="5">
        <v>0</v>
      </c>
      <c r="J242" s="5">
        <v>0</v>
      </c>
      <c r="K242" s="19">
        <v>0</v>
      </c>
      <c r="L242" s="19">
        <v>0</v>
      </c>
      <c r="M242" s="30">
        <v>0</v>
      </c>
      <c r="N242" s="26">
        <v>0</v>
      </c>
      <c r="O242" s="86">
        <f t="shared" si="235"/>
        <v>0</v>
      </c>
    </row>
    <row r="243" spans="1:15" ht="12" customHeight="1" outlineLevel="1" x14ac:dyDescent="0.25">
      <c r="A243" s="3" t="s">
        <v>166</v>
      </c>
      <c r="B243" s="3" t="s">
        <v>216</v>
      </c>
      <c r="C243" s="3" t="s">
        <v>217</v>
      </c>
      <c r="D243" s="3" t="s">
        <v>101</v>
      </c>
      <c r="E243" s="4" t="s">
        <v>102</v>
      </c>
      <c r="F243" s="5">
        <v>0</v>
      </c>
      <c r="G243" s="5">
        <v>0</v>
      </c>
      <c r="H243" s="44">
        <v>0</v>
      </c>
      <c r="I243" s="5">
        <v>0</v>
      </c>
      <c r="J243" s="5">
        <v>0</v>
      </c>
      <c r="K243" s="19">
        <v>65000</v>
      </c>
      <c r="L243" s="19">
        <v>65000</v>
      </c>
      <c r="M243" s="30">
        <v>0</v>
      </c>
      <c r="N243" s="26">
        <v>0</v>
      </c>
      <c r="O243" s="86">
        <f t="shared" si="235"/>
        <v>65000</v>
      </c>
    </row>
    <row r="244" spans="1:15" ht="12" customHeight="1" outlineLevel="1" x14ac:dyDescent="0.25">
      <c r="A244" s="3" t="s">
        <v>166</v>
      </c>
      <c r="B244" s="3" t="s">
        <v>216</v>
      </c>
      <c r="C244" s="3" t="s">
        <v>217</v>
      </c>
      <c r="D244" s="3" t="s">
        <v>84</v>
      </c>
      <c r="E244" s="4" t="s">
        <v>85</v>
      </c>
      <c r="F244" s="5">
        <v>0</v>
      </c>
      <c r="G244" s="5">
        <v>0</v>
      </c>
      <c r="H244" s="44">
        <v>0</v>
      </c>
      <c r="I244" s="5">
        <v>0</v>
      </c>
      <c r="J244" s="5">
        <v>0</v>
      </c>
      <c r="K244" s="19">
        <v>300000</v>
      </c>
      <c r="L244" s="19">
        <v>300000</v>
      </c>
      <c r="M244" s="30">
        <v>0</v>
      </c>
      <c r="N244" s="26">
        <v>0</v>
      </c>
      <c r="O244" s="86">
        <f t="shared" si="235"/>
        <v>300000</v>
      </c>
    </row>
    <row r="245" spans="1:15" ht="12" customHeight="1" outlineLevel="1" x14ac:dyDescent="0.25">
      <c r="A245" s="3" t="s">
        <v>166</v>
      </c>
      <c r="B245" s="3" t="s">
        <v>216</v>
      </c>
      <c r="C245" s="3" t="s">
        <v>217</v>
      </c>
      <c r="D245" s="3" t="s">
        <v>203</v>
      </c>
      <c r="E245" s="4" t="s">
        <v>204</v>
      </c>
      <c r="F245" s="5">
        <v>0</v>
      </c>
      <c r="G245" s="5">
        <v>0</v>
      </c>
      <c r="H245" s="44">
        <v>0</v>
      </c>
      <c r="I245" s="5">
        <v>0</v>
      </c>
      <c r="J245" s="5">
        <v>0</v>
      </c>
      <c r="K245" s="19">
        <v>0</v>
      </c>
      <c r="L245" s="19">
        <v>0</v>
      </c>
      <c r="M245" s="30">
        <v>0</v>
      </c>
      <c r="N245" s="26">
        <v>0</v>
      </c>
      <c r="O245" s="86">
        <f t="shared" si="235"/>
        <v>0</v>
      </c>
    </row>
    <row r="246" spans="1:15" ht="12" customHeight="1" outlineLevel="1" x14ac:dyDescent="0.25">
      <c r="A246" s="3" t="s">
        <v>166</v>
      </c>
      <c r="B246" s="3" t="s">
        <v>216</v>
      </c>
      <c r="C246" s="3" t="s">
        <v>217</v>
      </c>
      <c r="D246" s="3" t="s">
        <v>183</v>
      </c>
      <c r="E246" s="4" t="s">
        <v>184</v>
      </c>
      <c r="F246" s="5">
        <v>0</v>
      </c>
      <c r="G246" s="5">
        <v>0</v>
      </c>
      <c r="H246" s="44">
        <v>0</v>
      </c>
      <c r="I246" s="5">
        <v>0</v>
      </c>
      <c r="J246" s="5">
        <v>0</v>
      </c>
      <c r="K246" s="19">
        <v>0</v>
      </c>
      <c r="L246" s="19">
        <v>0</v>
      </c>
      <c r="M246" s="30">
        <v>0</v>
      </c>
      <c r="N246" s="26">
        <v>0</v>
      </c>
      <c r="O246" s="86">
        <f t="shared" si="235"/>
        <v>0</v>
      </c>
    </row>
    <row r="247" spans="1:15" ht="12" customHeight="1" outlineLevel="1" x14ac:dyDescent="0.25">
      <c r="A247" s="3" t="s">
        <v>166</v>
      </c>
      <c r="B247" s="3" t="s">
        <v>216</v>
      </c>
      <c r="C247" s="3" t="s">
        <v>217</v>
      </c>
      <c r="D247" s="3" t="s">
        <v>160</v>
      </c>
      <c r="E247" s="4" t="s">
        <v>161</v>
      </c>
      <c r="F247" s="5">
        <v>0</v>
      </c>
      <c r="G247" s="5">
        <v>0</v>
      </c>
      <c r="H247" s="44">
        <v>0</v>
      </c>
      <c r="I247" s="5">
        <v>0</v>
      </c>
      <c r="J247" s="5">
        <v>0</v>
      </c>
      <c r="K247" s="19">
        <v>15000</v>
      </c>
      <c r="L247" s="19">
        <v>15000</v>
      </c>
      <c r="M247" s="30">
        <v>0</v>
      </c>
      <c r="N247" s="26">
        <v>0</v>
      </c>
      <c r="O247" s="86">
        <f t="shared" si="235"/>
        <v>15000</v>
      </c>
    </row>
    <row r="248" spans="1:15" ht="12" customHeight="1" outlineLevel="1" x14ac:dyDescent="0.25">
      <c r="A248" s="3" t="s">
        <v>166</v>
      </c>
      <c r="B248" s="3" t="s">
        <v>216</v>
      </c>
      <c r="C248" s="3" t="s">
        <v>217</v>
      </c>
      <c r="D248" s="3" t="s">
        <v>205</v>
      </c>
      <c r="E248" s="4" t="s">
        <v>206</v>
      </c>
      <c r="F248" s="5">
        <v>0</v>
      </c>
      <c r="G248" s="5">
        <v>0</v>
      </c>
      <c r="H248" s="44">
        <v>0</v>
      </c>
      <c r="I248" s="5">
        <v>0</v>
      </c>
      <c r="J248" s="5">
        <v>0</v>
      </c>
      <c r="K248" s="19">
        <v>0</v>
      </c>
      <c r="L248" s="19">
        <v>0</v>
      </c>
      <c r="M248" s="30">
        <v>0</v>
      </c>
      <c r="N248" s="26">
        <v>0</v>
      </c>
      <c r="O248" s="86">
        <f t="shared" si="235"/>
        <v>0</v>
      </c>
    </row>
    <row r="249" spans="1:15" ht="12" customHeight="1" x14ac:dyDescent="0.25">
      <c r="A249" s="106" t="s">
        <v>224</v>
      </c>
      <c r="B249" s="107"/>
      <c r="C249" s="107"/>
      <c r="D249" s="107"/>
      <c r="E249" s="108"/>
      <c r="F249" s="6">
        <f t="shared" ref="F249:G249" si="236">SUM(F225:F248)</f>
        <v>46000</v>
      </c>
      <c r="G249" s="6">
        <f t="shared" si="236"/>
        <v>46000</v>
      </c>
      <c r="H249" s="73">
        <f t="shared" ref="H249:O249" si="237">SUM(H225:H248)</f>
        <v>0</v>
      </c>
      <c r="I249" s="6">
        <f t="shared" ref="I249" si="238">SUM(I225:I248)</f>
        <v>0</v>
      </c>
      <c r="J249" s="6">
        <f t="shared" si="237"/>
        <v>46000</v>
      </c>
      <c r="K249" s="6">
        <f t="shared" ref="K249:L249" si="239">SUM(K225:K248)</f>
        <v>2785200</v>
      </c>
      <c r="L249" s="6">
        <f t="shared" si="239"/>
        <v>2785200</v>
      </c>
      <c r="M249" s="6">
        <f t="shared" si="237"/>
        <v>0</v>
      </c>
      <c r="N249" s="6">
        <f t="shared" ref="N249" si="240">SUM(N225:N248)</f>
        <v>0</v>
      </c>
      <c r="O249" s="6">
        <f t="shared" si="237"/>
        <v>2785200</v>
      </c>
    </row>
    <row r="250" spans="1:15" ht="12" customHeight="1" outlineLevel="1" x14ac:dyDescent="0.25">
      <c r="A250" s="3" t="s">
        <v>166</v>
      </c>
      <c r="B250" s="3" t="s">
        <v>225</v>
      </c>
      <c r="C250" s="3" t="s">
        <v>226</v>
      </c>
      <c r="D250" s="3" t="s">
        <v>218</v>
      </c>
      <c r="E250" s="4" t="s">
        <v>219</v>
      </c>
      <c r="F250" s="19">
        <v>220000</v>
      </c>
      <c r="G250" s="19">
        <v>220000</v>
      </c>
      <c r="H250" s="72">
        <v>0</v>
      </c>
      <c r="I250" s="71">
        <v>0</v>
      </c>
      <c r="J250" s="70">
        <f>SUM(G250+I250)</f>
        <v>220000</v>
      </c>
      <c r="K250" s="5">
        <v>0</v>
      </c>
      <c r="L250" s="5">
        <v>0</v>
      </c>
      <c r="M250" s="30">
        <v>0</v>
      </c>
      <c r="N250" s="5">
        <v>0</v>
      </c>
      <c r="O250" s="5">
        <v>0</v>
      </c>
    </row>
    <row r="251" spans="1:15" ht="12" customHeight="1" outlineLevel="1" x14ac:dyDescent="0.25">
      <c r="A251" s="3" t="s">
        <v>166</v>
      </c>
      <c r="B251" s="3" t="s">
        <v>664</v>
      </c>
      <c r="C251" s="3" t="s">
        <v>226</v>
      </c>
      <c r="D251" s="3" t="s">
        <v>80</v>
      </c>
      <c r="E251" s="37" t="s">
        <v>81</v>
      </c>
      <c r="F251" s="19">
        <v>0</v>
      </c>
      <c r="G251" s="19">
        <v>0</v>
      </c>
      <c r="H251" s="72">
        <v>0</v>
      </c>
      <c r="I251" s="71">
        <v>0</v>
      </c>
      <c r="J251" s="70">
        <f>SUM(G251+I251)</f>
        <v>0</v>
      </c>
      <c r="K251" s="5">
        <v>0</v>
      </c>
      <c r="L251" s="5">
        <v>0</v>
      </c>
      <c r="M251" s="30">
        <v>0</v>
      </c>
      <c r="N251" s="5">
        <v>0</v>
      </c>
      <c r="O251" s="5">
        <v>0</v>
      </c>
    </row>
    <row r="252" spans="1:15" ht="12" customHeight="1" outlineLevel="1" x14ac:dyDescent="0.25">
      <c r="A252" s="3" t="s">
        <v>166</v>
      </c>
      <c r="B252" s="3" t="s">
        <v>225</v>
      </c>
      <c r="C252" s="3" t="s">
        <v>226</v>
      </c>
      <c r="D252" s="3" t="s">
        <v>128</v>
      </c>
      <c r="E252" s="4" t="s">
        <v>129</v>
      </c>
      <c r="F252" s="5">
        <v>0</v>
      </c>
      <c r="G252" s="5">
        <v>0</v>
      </c>
      <c r="H252" s="44">
        <v>0</v>
      </c>
      <c r="I252" s="5">
        <v>0</v>
      </c>
      <c r="J252" s="5">
        <v>0</v>
      </c>
      <c r="K252" s="19">
        <v>60000</v>
      </c>
      <c r="L252" s="19">
        <v>60000</v>
      </c>
      <c r="M252" s="30">
        <v>0</v>
      </c>
      <c r="N252" s="26">
        <v>0</v>
      </c>
      <c r="O252" s="86">
        <f>SUM(L252+N252)</f>
        <v>60000</v>
      </c>
    </row>
    <row r="253" spans="1:15" ht="12" customHeight="1" outlineLevel="1" x14ac:dyDescent="0.25">
      <c r="A253" s="3" t="s">
        <v>166</v>
      </c>
      <c r="B253" s="3" t="s">
        <v>225</v>
      </c>
      <c r="C253" s="3" t="s">
        <v>226</v>
      </c>
      <c r="D253" s="3" t="s">
        <v>130</v>
      </c>
      <c r="E253" s="4" t="s">
        <v>131</v>
      </c>
      <c r="F253" s="5">
        <v>0</v>
      </c>
      <c r="G253" s="5">
        <v>0</v>
      </c>
      <c r="H253" s="44">
        <v>0</v>
      </c>
      <c r="I253" s="5">
        <v>0</v>
      </c>
      <c r="J253" s="5">
        <v>0</v>
      </c>
      <c r="K253" s="19">
        <v>40000</v>
      </c>
      <c r="L253" s="19">
        <v>40000</v>
      </c>
      <c r="M253" s="30">
        <v>0</v>
      </c>
      <c r="N253" s="26">
        <v>0</v>
      </c>
      <c r="O253" s="86">
        <f t="shared" ref="O253:O260" si="241">SUM(L253+N253)</f>
        <v>40000</v>
      </c>
    </row>
    <row r="254" spans="1:15" ht="12" customHeight="1" outlineLevel="1" x14ac:dyDescent="0.25">
      <c r="A254" s="3" t="s">
        <v>166</v>
      </c>
      <c r="B254" s="3" t="s">
        <v>225</v>
      </c>
      <c r="C254" s="3" t="s">
        <v>226</v>
      </c>
      <c r="D254" s="3" t="s">
        <v>132</v>
      </c>
      <c r="E254" s="4" t="s">
        <v>133</v>
      </c>
      <c r="F254" s="5">
        <v>0</v>
      </c>
      <c r="G254" s="5">
        <v>0</v>
      </c>
      <c r="H254" s="44">
        <v>0</v>
      </c>
      <c r="I254" s="5">
        <v>0</v>
      </c>
      <c r="J254" s="5">
        <v>0</v>
      </c>
      <c r="K254" s="19">
        <v>80000</v>
      </c>
      <c r="L254" s="19">
        <v>80000</v>
      </c>
      <c r="M254" s="30">
        <v>0</v>
      </c>
      <c r="N254" s="26">
        <v>0</v>
      </c>
      <c r="O254" s="86">
        <f t="shared" si="241"/>
        <v>80000</v>
      </c>
    </row>
    <row r="255" spans="1:15" ht="12" customHeight="1" outlineLevel="1" x14ac:dyDescent="0.25">
      <c r="A255" s="3" t="s">
        <v>166</v>
      </c>
      <c r="B255" s="3" t="s">
        <v>225</v>
      </c>
      <c r="C255" s="3" t="s">
        <v>226</v>
      </c>
      <c r="D255" s="3" t="s">
        <v>222</v>
      </c>
      <c r="E255" s="4" t="s">
        <v>223</v>
      </c>
      <c r="F255" s="5">
        <v>0</v>
      </c>
      <c r="G255" s="5">
        <v>0</v>
      </c>
      <c r="H255" s="44">
        <v>0</v>
      </c>
      <c r="I255" s="5">
        <v>0</v>
      </c>
      <c r="J255" s="5">
        <v>0</v>
      </c>
      <c r="K255" s="19">
        <v>375000</v>
      </c>
      <c r="L255" s="19">
        <v>375000</v>
      </c>
      <c r="M255" s="30">
        <v>0</v>
      </c>
      <c r="N255" s="26">
        <v>0</v>
      </c>
      <c r="O255" s="86">
        <f t="shared" si="241"/>
        <v>375000</v>
      </c>
    </row>
    <row r="256" spans="1:15" ht="12" customHeight="1" outlineLevel="1" x14ac:dyDescent="0.25">
      <c r="A256" s="3" t="s">
        <v>166</v>
      </c>
      <c r="B256" s="3" t="s">
        <v>225</v>
      </c>
      <c r="C256" s="3" t="s">
        <v>226</v>
      </c>
      <c r="D256" s="3" t="s">
        <v>134</v>
      </c>
      <c r="E256" s="4" t="s">
        <v>135</v>
      </c>
      <c r="F256" s="5">
        <v>0</v>
      </c>
      <c r="G256" s="5">
        <v>0</v>
      </c>
      <c r="H256" s="44">
        <v>0</v>
      </c>
      <c r="I256" s="5">
        <v>0</v>
      </c>
      <c r="J256" s="5">
        <v>0</v>
      </c>
      <c r="K256" s="19">
        <v>1000</v>
      </c>
      <c r="L256" s="19">
        <v>1000</v>
      </c>
      <c r="M256" s="30">
        <v>0</v>
      </c>
      <c r="N256" s="26">
        <v>0</v>
      </c>
      <c r="O256" s="86">
        <f t="shared" si="241"/>
        <v>1000</v>
      </c>
    </row>
    <row r="257" spans="1:15" ht="12" customHeight="1" outlineLevel="1" x14ac:dyDescent="0.25">
      <c r="A257" s="3" t="s">
        <v>166</v>
      </c>
      <c r="B257" s="3" t="s">
        <v>225</v>
      </c>
      <c r="C257" s="3" t="s">
        <v>226</v>
      </c>
      <c r="D257" s="3" t="s">
        <v>136</v>
      </c>
      <c r="E257" s="4" t="s">
        <v>137</v>
      </c>
      <c r="F257" s="5">
        <v>0</v>
      </c>
      <c r="G257" s="5">
        <v>0</v>
      </c>
      <c r="H257" s="44">
        <v>0</v>
      </c>
      <c r="I257" s="5">
        <v>0</v>
      </c>
      <c r="J257" s="5">
        <v>0</v>
      </c>
      <c r="K257" s="19">
        <v>155000</v>
      </c>
      <c r="L257" s="19">
        <v>155000</v>
      </c>
      <c r="M257" s="30">
        <v>0</v>
      </c>
      <c r="N257" s="26">
        <v>0</v>
      </c>
      <c r="O257" s="86">
        <f t="shared" si="241"/>
        <v>155000</v>
      </c>
    </row>
    <row r="258" spans="1:15" ht="12" customHeight="1" outlineLevel="1" x14ac:dyDescent="0.25">
      <c r="A258" s="3" t="s">
        <v>166</v>
      </c>
      <c r="B258" s="3" t="s">
        <v>225</v>
      </c>
      <c r="C258" s="3" t="s">
        <v>226</v>
      </c>
      <c r="D258" s="3" t="s">
        <v>140</v>
      </c>
      <c r="E258" s="4" t="s">
        <v>141</v>
      </c>
      <c r="F258" s="5">
        <v>0</v>
      </c>
      <c r="G258" s="5">
        <v>0</v>
      </c>
      <c r="H258" s="44">
        <v>0</v>
      </c>
      <c r="I258" s="5">
        <v>0</v>
      </c>
      <c r="J258" s="5">
        <v>0</v>
      </c>
      <c r="K258" s="19">
        <v>0</v>
      </c>
      <c r="L258" s="19">
        <v>0</v>
      </c>
      <c r="M258" s="30">
        <v>0</v>
      </c>
      <c r="N258" s="26">
        <v>0</v>
      </c>
      <c r="O258" s="86">
        <f t="shared" si="241"/>
        <v>0</v>
      </c>
    </row>
    <row r="259" spans="1:15" ht="12" customHeight="1" outlineLevel="1" x14ac:dyDescent="0.25">
      <c r="A259" s="3" t="s">
        <v>166</v>
      </c>
      <c r="B259" s="3" t="s">
        <v>225</v>
      </c>
      <c r="C259" s="3" t="s">
        <v>226</v>
      </c>
      <c r="D259" s="3" t="s">
        <v>101</v>
      </c>
      <c r="E259" s="4" t="s">
        <v>102</v>
      </c>
      <c r="F259" s="5">
        <v>0</v>
      </c>
      <c r="G259" s="5">
        <v>0</v>
      </c>
      <c r="H259" s="44">
        <v>0</v>
      </c>
      <c r="I259" s="5">
        <v>0</v>
      </c>
      <c r="J259" s="5">
        <v>0</v>
      </c>
      <c r="K259" s="19">
        <v>20000</v>
      </c>
      <c r="L259" s="19">
        <v>20000</v>
      </c>
      <c r="M259" s="30">
        <v>0</v>
      </c>
      <c r="N259" s="26">
        <v>0</v>
      </c>
      <c r="O259" s="86">
        <f t="shared" si="241"/>
        <v>20000</v>
      </c>
    </row>
    <row r="260" spans="1:15" ht="12" customHeight="1" outlineLevel="1" x14ac:dyDescent="0.25">
      <c r="A260" s="3" t="s">
        <v>166</v>
      </c>
      <c r="B260" s="3" t="s">
        <v>225</v>
      </c>
      <c r="C260" s="3" t="s">
        <v>226</v>
      </c>
      <c r="D260" s="3" t="s">
        <v>84</v>
      </c>
      <c r="E260" s="4" t="s">
        <v>85</v>
      </c>
      <c r="F260" s="5">
        <v>0</v>
      </c>
      <c r="G260" s="5">
        <v>0</v>
      </c>
      <c r="H260" s="44">
        <v>0</v>
      </c>
      <c r="I260" s="5">
        <v>0</v>
      </c>
      <c r="J260" s="5">
        <v>0</v>
      </c>
      <c r="K260" s="19">
        <v>25000</v>
      </c>
      <c r="L260" s="19">
        <v>25000</v>
      </c>
      <c r="M260" s="30">
        <v>0</v>
      </c>
      <c r="N260" s="26">
        <v>0</v>
      </c>
      <c r="O260" s="86">
        <f t="shared" si="241"/>
        <v>25000</v>
      </c>
    </row>
    <row r="261" spans="1:15" ht="12" customHeight="1" x14ac:dyDescent="0.25">
      <c r="A261" s="99" t="s">
        <v>227</v>
      </c>
      <c r="B261" s="100"/>
      <c r="C261" s="100"/>
      <c r="D261" s="100"/>
      <c r="E261" s="100"/>
      <c r="F261" s="6">
        <f t="shared" ref="F261:G261" si="242">SUM(F250:F260)</f>
        <v>220000</v>
      </c>
      <c r="G261" s="6">
        <f t="shared" si="242"/>
        <v>220000</v>
      </c>
      <c r="H261" s="73">
        <f t="shared" ref="H261:K261" si="243">SUM(H250:H260)</f>
        <v>0</v>
      </c>
      <c r="I261" s="6">
        <f t="shared" ref="I261" si="244">SUM(I250:I260)</f>
        <v>0</v>
      </c>
      <c r="J261" s="6">
        <f t="shared" si="243"/>
        <v>220000</v>
      </c>
      <c r="K261" s="6">
        <f t="shared" si="243"/>
        <v>756000</v>
      </c>
      <c r="L261" s="6">
        <f t="shared" ref="L261" si="245">SUM(L250:L260)</f>
        <v>756000</v>
      </c>
      <c r="M261" s="6">
        <f t="shared" ref="M261:O261" si="246">SUM(M250:M260)</f>
        <v>0</v>
      </c>
      <c r="N261" s="6">
        <f t="shared" ref="N261" si="247">SUM(N250:N260)</f>
        <v>0</v>
      </c>
      <c r="O261" s="6">
        <f t="shared" si="246"/>
        <v>756000</v>
      </c>
    </row>
    <row r="262" spans="1:15" ht="12" customHeight="1" outlineLevel="1" x14ac:dyDescent="0.25">
      <c r="A262" s="3" t="s">
        <v>166</v>
      </c>
      <c r="B262" s="3" t="s">
        <v>228</v>
      </c>
      <c r="C262" s="3" t="s">
        <v>90</v>
      </c>
      <c r="D262" s="3" t="s">
        <v>130</v>
      </c>
      <c r="E262" s="4" t="s">
        <v>131</v>
      </c>
      <c r="F262" s="5">
        <v>0</v>
      </c>
      <c r="G262" s="5">
        <v>0</v>
      </c>
      <c r="H262" s="44">
        <v>0</v>
      </c>
      <c r="I262" s="5">
        <v>0</v>
      </c>
      <c r="J262" s="5">
        <v>0</v>
      </c>
      <c r="K262" s="19">
        <v>3000</v>
      </c>
      <c r="L262" s="19">
        <v>3000</v>
      </c>
      <c r="M262" s="5">
        <v>0</v>
      </c>
      <c r="N262" s="26">
        <v>0</v>
      </c>
      <c r="O262" s="86">
        <f>SUM(L262:N262)</f>
        <v>3000</v>
      </c>
    </row>
    <row r="263" spans="1:15" ht="12" customHeight="1" outlineLevel="1" x14ac:dyDescent="0.25">
      <c r="A263" s="3" t="s">
        <v>166</v>
      </c>
      <c r="B263" s="3" t="s">
        <v>228</v>
      </c>
      <c r="C263" s="3" t="s">
        <v>90</v>
      </c>
      <c r="D263" s="3" t="s">
        <v>101</v>
      </c>
      <c r="E263" s="4" t="s">
        <v>102</v>
      </c>
      <c r="F263" s="5">
        <v>0</v>
      </c>
      <c r="G263" s="5">
        <v>0</v>
      </c>
      <c r="H263" s="44">
        <v>0</v>
      </c>
      <c r="I263" s="5">
        <v>0</v>
      </c>
      <c r="J263" s="5">
        <v>0</v>
      </c>
      <c r="K263" s="19">
        <v>2000</v>
      </c>
      <c r="L263" s="19">
        <v>2000</v>
      </c>
      <c r="M263" s="5">
        <v>0</v>
      </c>
      <c r="N263" s="26">
        <v>0</v>
      </c>
      <c r="O263" s="86">
        <f t="shared" ref="O263:O264" si="248">SUM(L263:N263)</f>
        <v>2000</v>
      </c>
    </row>
    <row r="264" spans="1:15" ht="12" customHeight="1" outlineLevel="1" x14ac:dyDescent="0.25">
      <c r="A264" s="3" t="s">
        <v>166</v>
      </c>
      <c r="B264" s="3" t="s">
        <v>228</v>
      </c>
      <c r="C264" s="3" t="s">
        <v>90</v>
      </c>
      <c r="D264" s="3" t="s">
        <v>86</v>
      </c>
      <c r="E264" s="4" t="s">
        <v>87</v>
      </c>
      <c r="F264" s="5">
        <v>0</v>
      </c>
      <c r="G264" s="5">
        <v>0</v>
      </c>
      <c r="H264" s="44">
        <v>0</v>
      </c>
      <c r="I264" s="5">
        <v>0</v>
      </c>
      <c r="J264" s="5">
        <v>0</v>
      </c>
      <c r="K264" s="19">
        <v>0</v>
      </c>
      <c r="L264" s="19">
        <v>0</v>
      </c>
      <c r="M264" s="5">
        <v>0</v>
      </c>
      <c r="N264" s="26">
        <v>0</v>
      </c>
      <c r="O264" s="86">
        <f t="shared" si="248"/>
        <v>0</v>
      </c>
    </row>
    <row r="265" spans="1:15" ht="12" customHeight="1" x14ac:dyDescent="0.25">
      <c r="A265" s="99" t="s">
        <v>229</v>
      </c>
      <c r="B265" s="100"/>
      <c r="C265" s="100"/>
      <c r="D265" s="100"/>
      <c r="E265" s="100"/>
      <c r="F265" s="6">
        <f t="shared" ref="F265:G265" si="249">SUM(F262:F264)</f>
        <v>0</v>
      </c>
      <c r="G265" s="6">
        <f t="shared" si="249"/>
        <v>0</v>
      </c>
      <c r="H265" s="73">
        <f t="shared" ref="H265:K265" si="250">SUM(H262:H264)</f>
        <v>0</v>
      </c>
      <c r="I265" s="6">
        <f t="shared" ref="I265" si="251">SUM(I262:I264)</f>
        <v>0</v>
      </c>
      <c r="J265" s="6">
        <f t="shared" si="250"/>
        <v>0</v>
      </c>
      <c r="K265" s="6">
        <f t="shared" si="250"/>
        <v>5000</v>
      </c>
      <c r="L265" s="6">
        <f t="shared" ref="L265" si="252">SUM(L262:L264)</f>
        <v>5000</v>
      </c>
      <c r="M265" s="6">
        <f t="shared" ref="M265:O265" si="253">SUM(M262:M264)</f>
        <v>0</v>
      </c>
      <c r="N265" s="6">
        <f t="shared" ref="N265" si="254">SUM(N262:N264)</f>
        <v>0</v>
      </c>
      <c r="O265" s="6">
        <f t="shared" si="253"/>
        <v>5000</v>
      </c>
    </row>
    <row r="266" spans="1:15" ht="12" customHeight="1" outlineLevel="1" x14ac:dyDescent="0.25">
      <c r="A266" s="3" t="s">
        <v>166</v>
      </c>
      <c r="B266" s="3" t="s">
        <v>617</v>
      </c>
      <c r="C266" s="3" t="s">
        <v>13</v>
      </c>
      <c r="D266" s="3" t="s">
        <v>277</v>
      </c>
      <c r="E266" s="4" t="s">
        <v>278</v>
      </c>
      <c r="F266" s="19">
        <v>0</v>
      </c>
      <c r="G266" s="19">
        <v>0</v>
      </c>
      <c r="H266" s="34">
        <v>0</v>
      </c>
      <c r="I266" s="80">
        <v>0</v>
      </c>
      <c r="J266" s="70">
        <f>SUM(G266+I266)</f>
        <v>0</v>
      </c>
      <c r="K266" s="5">
        <v>0</v>
      </c>
      <c r="L266" s="5">
        <v>0</v>
      </c>
      <c r="M266" s="30">
        <v>0</v>
      </c>
      <c r="N266" s="5">
        <v>0</v>
      </c>
      <c r="O266" s="5">
        <v>0</v>
      </c>
    </row>
    <row r="267" spans="1:15" ht="12" customHeight="1" outlineLevel="1" x14ac:dyDescent="0.25">
      <c r="A267" s="3" t="s">
        <v>166</v>
      </c>
      <c r="B267" s="3" t="s">
        <v>230</v>
      </c>
      <c r="C267" s="3" t="s">
        <v>107</v>
      </c>
      <c r="D267" s="3" t="s">
        <v>128</v>
      </c>
      <c r="E267" s="4" t="s">
        <v>129</v>
      </c>
      <c r="F267" s="5">
        <v>0</v>
      </c>
      <c r="G267" s="5">
        <v>0</v>
      </c>
      <c r="H267" s="44">
        <v>0</v>
      </c>
      <c r="I267" s="5">
        <v>0</v>
      </c>
      <c r="J267" s="5">
        <v>0</v>
      </c>
      <c r="K267" s="19">
        <v>70000</v>
      </c>
      <c r="L267" s="19">
        <v>70000</v>
      </c>
      <c r="M267" s="30">
        <v>0</v>
      </c>
      <c r="N267" s="26">
        <v>0</v>
      </c>
      <c r="O267" s="86">
        <f>SUM(L267+N267)</f>
        <v>70000</v>
      </c>
    </row>
    <row r="268" spans="1:15" ht="12" customHeight="1" outlineLevel="1" x14ac:dyDescent="0.25">
      <c r="A268" s="3" t="s">
        <v>166</v>
      </c>
      <c r="B268" s="3" t="s">
        <v>230</v>
      </c>
      <c r="C268" s="3" t="s">
        <v>107</v>
      </c>
      <c r="D268" s="3" t="s">
        <v>130</v>
      </c>
      <c r="E268" s="4" t="s">
        <v>131</v>
      </c>
      <c r="F268" s="5">
        <v>0</v>
      </c>
      <c r="G268" s="5">
        <v>0</v>
      </c>
      <c r="H268" s="44">
        <v>0</v>
      </c>
      <c r="I268" s="5">
        <v>0</v>
      </c>
      <c r="J268" s="5">
        <v>0</v>
      </c>
      <c r="K268" s="19">
        <v>15000</v>
      </c>
      <c r="L268" s="19">
        <v>15000</v>
      </c>
      <c r="M268" s="30">
        <v>0</v>
      </c>
      <c r="N268" s="26">
        <v>0</v>
      </c>
      <c r="O268" s="86">
        <f t="shared" ref="O268:O271" si="255">SUM(L268+N268)</f>
        <v>15000</v>
      </c>
    </row>
    <row r="269" spans="1:15" ht="12" customHeight="1" outlineLevel="1" x14ac:dyDescent="0.25">
      <c r="A269" s="3" t="s">
        <v>166</v>
      </c>
      <c r="B269" s="3" t="s">
        <v>230</v>
      </c>
      <c r="C269" s="3" t="s">
        <v>107</v>
      </c>
      <c r="D269" s="3" t="s">
        <v>101</v>
      </c>
      <c r="E269" s="4" t="s">
        <v>102</v>
      </c>
      <c r="F269" s="5">
        <v>0</v>
      </c>
      <c r="G269" s="5">
        <v>0</v>
      </c>
      <c r="H269" s="44">
        <v>0</v>
      </c>
      <c r="I269" s="5">
        <v>0</v>
      </c>
      <c r="J269" s="5">
        <v>0</v>
      </c>
      <c r="K269" s="19">
        <v>325000</v>
      </c>
      <c r="L269" s="19">
        <v>325000</v>
      </c>
      <c r="M269" s="30">
        <v>0</v>
      </c>
      <c r="N269" s="26">
        <v>0</v>
      </c>
      <c r="O269" s="86">
        <f t="shared" si="255"/>
        <v>325000</v>
      </c>
    </row>
    <row r="270" spans="1:15" ht="12" customHeight="1" outlineLevel="1" x14ac:dyDescent="0.25">
      <c r="A270" s="3" t="s">
        <v>166</v>
      </c>
      <c r="B270" s="3" t="s">
        <v>230</v>
      </c>
      <c r="C270" s="3" t="s">
        <v>107</v>
      </c>
      <c r="D270" s="3" t="s">
        <v>84</v>
      </c>
      <c r="E270" s="4" t="s">
        <v>85</v>
      </c>
      <c r="F270" s="5">
        <v>0</v>
      </c>
      <c r="G270" s="5">
        <v>0</v>
      </c>
      <c r="H270" s="44">
        <v>0</v>
      </c>
      <c r="I270" s="5">
        <v>0</v>
      </c>
      <c r="J270" s="5">
        <v>0</v>
      </c>
      <c r="K270" s="19">
        <v>250000</v>
      </c>
      <c r="L270" s="19">
        <v>250000</v>
      </c>
      <c r="M270" s="30">
        <v>0</v>
      </c>
      <c r="N270" s="26">
        <v>0</v>
      </c>
      <c r="O270" s="86">
        <f t="shared" si="255"/>
        <v>250000</v>
      </c>
    </row>
    <row r="271" spans="1:15" ht="12" customHeight="1" outlineLevel="1" x14ac:dyDescent="0.25">
      <c r="A271" s="3" t="s">
        <v>166</v>
      </c>
      <c r="B271" s="3" t="s">
        <v>230</v>
      </c>
      <c r="C271" s="3" t="s">
        <v>107</v>
      </c>
      <c r="D271" s="3" t="s">
        <v>231</v>
      </c>
      <c r="E271" s="4" t="s">
        <v>232</v>
      </c>
      <c r="F271" s="5">
        <v>0</v>
      </c>
      <c r="G271" s="5">
        <v>0</v>
      </c>
      <c r="H271" s="44">
        <v>0</v>
      </c>
      <c r="I271" s="5">
        <v>0</v>
      </c>
      <c r="J271" s="5">
        <v>0</v>
      </c>
      <c r="K271" s="19">
        <v>200000</v>
      </c>
      <c r="L271" s="19">
        <v>200000</v>
      </c>
      <c r="M271" s="30">
        <v>0</v>
      </c>
      <c r="N271" s="26">
        <v>0</v>
      </c>
      <c r="O271" s="86">
        <f t="shared" si="255"/>
        <v>200000</v>
      </c>
    </row>
    <row r="272" spans="1:15" ht="12" customHeight="1" x14ac:dyDescent="0.25">
      <c r="A272" s="99" t="s">
        <v>233</v>
      </c>
      <c r="B272" s="100"/>
      <c r="C272" s="100"/>
      <c r="D272" s="100"/>
      <c r="E272" s="100"/>
      <c r="F272" s="6">
        <f t="shared" ref="F272:G272" si="256">SUM(F266:F271)</f>
        <v>0</v>
      </c>
      <c r="G272" s="6">
        <f t="shared" si="256"/>
        <v>0</v>
      </c>
      <c r="H272" s="73">
        <f t="shared" ref="H272:O272" si="257">SUM(H266:H271)</f>
        <v>0</v>
      </c>
      <c r="I272" s="6">
        <f t="shared" ref="I272" si="258">SUM(I266:I271)</f>
        <v>0</v>
      </c>
      <c r="J272" s="6">
        <f t="shared" si="257"/>
        <v>0</v>
      </c>
      <c r="K272" s="6">
        <f t="shared" ref="K272:L272" si="259">SUM(K266:K271)</f>
        <v>860000</v>
      </c>
      <c r="L272" s="6">
        <f t="shared" si="259"/>
        <v>860000</v>
      </c>
      <c r="M272" s="6">
        <f t="shared" si="257"/>
        <v>0</v>
      </c>
      <c r="N272" s="6">
        <f t="shared" ref="N272" si="260">SUM(N266:N271)</f>
        <v>0</v>
      </c>
      <c r="O272" s="6">
        <f t="shared" si="257"/>
        <v>860000</v>
      </c>
    </row>
    <row r="273" spans="1:15" ht="12" customHeight="1" outlineLevel="1" x14ac:dyDescent="0.25">
      <c r="A273" s="3" t="s">
        <v>166</v>
      </c>
      <c r="B273" s="3" t="s">
        <v>234</v>
      </c>
      <c r="C273" s="3" t="s">
        <v>235</v>
      </c>
      <c r="D273" s="3" t="s">
        <v>169</v>
      </c>
      <c r="E273" s="4" t="s">
        <v>170</v>
      </c>
      <c r="F273" s="84">
        <v>3900000</v>
      </c>
      <c r="G273" s="84">
        <v>3900000</v>
      </c>
      <c r="H273" s="72">
        <v>0</v>
      </c>
      <c r="I273" s="71">
        <v>0</v>
      </c>
      <c r="J273" s="85">
        <f>SUM(G273+I273)</f>
        <v>3900000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</row>
    <row r="274" spans="1:15" ht="12" customHeight="1" outlineLevel="1" x14ac:dyDescent="0.25">
      <c r="A274" s="3" t="s">
        <v>166</v>
      </c>
      <c r="B274" s="3" t="s">
        <v>234</v>
      </c>
      <c r="C274" s="3" t="s">
        <v>235</v>
      </c>
      <c r="D274" s="3" t="s">
        <v>171</v>
      </c>
      <c r="E274" s="4" t="s">
        <v>172</v>
      </c>
      <c r="F274" s="19">
        <v>275000</v>
      </c>
      <c r="G274" s="19">
        <v>275000</v>
      </c>
      <c r="H274" s="72">
        <v>0</v>
      </c>
      <c r="I274" s="71">
        <v>0</v>
      </c>
      <c r="J274" s="85">
        <f t="shared" ref="J274:J276" si="261">SUM(G274+I274)</f>
        <v>275000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</row>
    <row r="275" spans="1:15" ht="12" customHeight="1" outlineLevel="1" x14ac:dyDescent="0.25">
      <c r="A275" s="3" t="s">
        <v>166</v>
      </c>
      <c r="B275" s="3" t="s">
        <v>665</v>
      </c>
      <c r="C275" s="3" t="s">
        <v>235</v>
      </c>
      <c r="D275" s="3" t="s">
        <v>80</v>
      </c>
      <c r="E275" s="37" t="s">
        <v>81</v>
      </c>
      <c r="F275" s="19">
        <v>0</v>
      </c>
      <c r="G275" s="19">
        <v>0</v>
      </c>
      <c r="H275" s="72">
        <v>0</v>
      </c>
      <c r="I275" s="71">
        <v>0</v>
      </c>
      <c r="J275" s="85">
        <f t="shared" si="261"/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</row>
    <row r="276" spans="1:15" ht="12" customHeight="1" outlineLevel="1" x14ac:dyDescent="0.25">
      <c r="A276" s="3" t="s">
        <v>166</v>
      </c>
      <c r="B276" s="3" t="s">
        <v>234</v>
      </c>
      <c r="C276" s="3" t="s">
        <v>235</v>
      </c>
      <c r="D276" s="3" t="s">
        <v>236</v>
      </c>
      <c r="E276" s="4" t="s">
        <v>237</v>
      </c>
      <c r="F276" s="19">
        <v>0</v>
      </c>
      <c r="G276" s="19">
        <v>0</v>
      </c>
      <c r="H276" s="44">
        <v>0</v>
      </c>
      <c r="I276" s="25">
        <v>0</v>
      </c>
      <c r="J276" s="85">
        <f t="shared" si="261"/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</row>
    <row r="277" spans="1:15" ht="12" customHeight="1" outlineLevel="1" x14ac:dyDescent="0.25">
      <c r="A277" s="3" t="s">
        <v>166</v>
      </c>
      <c r="B277" s="3" t="s">
        <v>234</v>
      </c>
      <c r="C277" s="3" t="s">
        <v>235</v>
      </c>
      <c r="D277" s="3" t="s">
        <v>173</v>
      </c>
      <c r="E277" s="4" t="s">
        <v>174</v>
      </c>
      <c r="F277" s="5">
        <v>0</v>
      </c>
      <c r="G277" s="5">
        <v>0</v>
      </c>
      <c r="H277" s="44">
        <v>0</v>
      </c>
      <c r="I277" s="5">
        <v>0</v>
      </c>
      <c r="J277" s="5">
        <v>0</v>
      </c>
      <c r="K277" s="19">
        <v>636000</v>
      </c>
      <c r="L277" s="19">
        <v>636000</v>
      </c>
      <c r="M277" s="30">
        <v>0</v>
      </c>
      <c r="N277" s="26">
        <v>0</v>
      </c>
      <c r="O277" s="86">
        <f>SUM(L277+N277)</f>
        <v>636000</v>
      </c>
    </row>
    <row r="278" spans="1:15" ht="12" customHeight="1" outlineLevel="1" x14ac:dyDescent="0.25">
      <c r="A278" s="3" t="s">
        <v>166</v>
      </c>
      <c r="B278" s="3" t="s">
        <v>234</v>
      </c>
      <c r="C278" s="3" t="s">
        <v>235</v>
      </c>
      <c r="D278" s="3" t="s">
        <v>120</v>
      </c>
      <c r="E278" s="4" t="s">
        <v>121</v>
      </c>
      <c r="F278" s="5">
        <v>0</v>
      </c>
      <c r="G278" s="5">
        <v>0</v>
      </c>
      <c r="H278" s="44">
        <v>0</v>
      </c>
      <c r="I278" s="5">
        <v>0</v>
      </c>
      <c r="J278" s="5">
        <v>0</v>
      </c>
      <c r="K278" s="19">
        <v>170000</v>
      </c>
      <c r="L278" s="19">
        <v>170000</v>
      </c>
      <c r="M278" s="30">
        <v>0</v>
      </c>
      <c r="N278" s="26">
        <v>0</v>
      </c>
      <c r="O278" s="86">
        <f t="shared" ref="O278:O293" si="262">SUM(L278+N278)</f>
        <v>170000</v>
      </c>
    </row>
    <row r="279" spans="1:15" ht="12" customHeight="1" outlineLevel="1" x14ac:dyDescent="0.25">
      <c r="A279" s="3" t="s">
        <v>166</v>
      </c>
      <c r="B279" s="3" t="s">
        <v>234</v>
      </c>
      <c r="C279" s="3" t="s">
        <v>235</v>
      </c>
      <c r="D279" s="3" t="s">
        <v>175</v>
      </c>
      <c r="E279" s="4" t="s">
        <v>176</v>
      </c>
      <c r="F279" s="5">
        <v>0</v>
      </c>
      <c r="G279" s="5">
        <v>0</v>
      </c>
      <c r="H279" s="44">
        <v>0</v>
      </c>
      <c r="I279" s="5">
        <v>0</v>
      </c>
      <c r="J279" s="5">
        <v>0</v>
      </c>
      <c r="K279" s="19">
        <v>159000</v>
      </c>
      <c r="L279" s="19">
        <v>159000</v>
      </c>
      <c r="M279" s="30">
        <v>0</v>
      </c>
      <c r="N279" s="26">
        <v>0</v>
      </c>
      <c r="O279" s="86">
        <f t="shared" si="262"/>
        <v>159000</v>
      </c>
    </row>
    <row r="280" spans="1:15" ht="12" customHeight="1" outlineLevel="1" x14ac:dyDescent="0.25">
      <c r="A280" s="3" t="s">
        <v>166</v>
      </c>
      <c r="B280" s="3" t="s">
        <v>234</v>
      </c>
      <c r="C280" s="3" t="s">
        <v>235</v>
      </c>
      <c r="D280" s="3" t="s">
        <v>177</v>
      </c>
      <c r="E280" s="4" t="s">
        <v>178</v>
      </c>
      <c r="F280" s="5">
        <v>0</v>
      </c>
      <c r="G280" s="5">
        <v>0</v>
      </c>
      <c r="H280" s="44">
        <v>0</v>
      </c>
      <c r="I280" s="5">
        <v>0</v>
      </c>
      <c r="J280" s="5">
        <v>0</v>
      </c>
      <c r="K280" s="19">
        <v>58000</v>
      </c>
      <c r="L280" s="19">
        <v>58000</v>
      </c>
      <c r="M280" s="30">
        <v>0</v>
      </c>
      <c r="N280" s="26">
        <v>0</v>
      </c>
      <c r="O280" s="86">
        <f t="shared" si="262"/>
        <v>58000</v>
      </c>
    </row>
    <row r="281" spans="1:15" ht="12" customHeight="1" outlineLevel="1" x14ac:dyDescent="0.25">
      <c r="A281" s="3" t="s">
        <v>166</v>
      </c>
      <c r="B281" s="3" t="s">
        <v>234</v>
      </c>
      <c r="C281" s="3" t="s">
        <v>235</v>
      </c>
      <c r="D281" s="3" t="s">
        <v>357</v>
      </c>
      <c r="E281" s="4" t="s">
        <v>358</v>
      </c>
      <c r="F281" s="5">
        <v>0</v>
      </c>
      <c r="G281" s="5">
        <v>0</v>
      </c>
      <c r="H281" s="44">
        <v>0</v>
      </c>
      <c r="I281" s="5">
        <v>0</v>
      </c>
      <c r="J281" s="5">
        <v>0</v>
      </c>
      <c r="K281" s="19">
        <v>1000</v>
      </c>
      <c r="L281" s="19">
        <v>1000</v>
      </c>
      <c r="M281" s="30">
        <v>0</v>
      </c>
      <c r="N281" s="26">
        <v>0</v>
      </c>
      <c r="O281" s="86">
        <f t="shared" si="262"/>
        <v>1000</v>
      </c>
    </row>
    <row r="282" spans="1:15" ht="12" customHeight="1" outlineLevel="1" x14ac:dyDescent="0.25">
      <c r="A282" s="3" t="s">
        <v>166</v>
      </c>
      <c r="B282" s="3" t="s">
        <v>234</v>
      </c>
      <c r="C282" s="3" t="s">
        <v>235</v>
      </c>
      <c r="D282" s="3" t="s">
        <v>128</v>
      </c>
      <c r="E282" s="4" t="s">
        <v>129</v>
      </c>
      <c r="F282" s="5">
        <v>0</v>
      </c>
      <c r="G282" s="5">
        <v>0</v>
      </c>
      <c r="H282" s="44">
        <v>0</v>
      </c>
      <c r="I282" s="5">
        <v>0</v>
      </c>
      <c r="J282" s="5">
        <v>0</v>
      </c>
      <c r="K282" s="19">
        <v>120000</v>
      </c>
      <c r="L282" s="19">
        <v>120000</v>
      </c>
      <c r="M282" s="30">
        <v>0</v>
      </c>
      <c r="N282" s="26">
        <v>0</v>
      </c>
      <c r="O282" s="86">
        <f t="shared" si="262"/>
        <v>120000</v>
      </c>
    </row>
    <row r="283" spans="1:15" ht="12" customHeight="1" outlineLevel="1" x14ac:dyDescent="0.25">
      <c r="A283" s="3" t="s">
        <v>166</v>
      </c>
      <c r="B283" s="3" t="s">
        <v>234</v>
      </c>
      <c r="C283" s="3" t="s">
        <v>235</v>
      </c>
      <c r="D283" s="3" t="s">
        <v>179</v>
      </c>
      <c r="E283" s="4" t="s">
        <v>180</v>
      </c>
      <c r="F283" s="5">
        <v>0</v>
      </c>
      <c r="G283" s="5">
        <v>0</v>
      </c>
      <c r="H283" s="44">
        <v>0</v>
      </c>
      <c r="I283" s="5">
        <v>0</v>
      </c>
      <c r="J283" s="5">
        <v>0</v>
      </c>
      <c r="K283" s="19">
        <v>250000</v>
      </c>
      <c r="L283" s="19">
        <v>250000</v>
      </c>
      <c r="M283" s="30">
        <v>0</v>
      </c>
      <c r="N283" s="26">
        <v>0</v>
      </c>
      <c r="O283" s="86">
        <f t="shared" si="262"/>
        <v>250000</v>
      </c>
    </row>
    <row r="284" spans="1:15" ht="12" customHeight="1" outlineLevel="1" x14ac:dyDescent="0.25">
      <c r="A284" s="3" t="s">
        <v>166</v>
      </c>
      <c r="B284" s="3" t="s">
        <v>234</v>
      </c>
      <c r="C284" s="3" t="s">
        <v>235</v>
      </c>
      <c r="D284" s="3" t="s">
        <v>130</v>
      </c>
      <c r="E284" s="4" t="s">
        <v>131</v>
      </c>
      <c r="F284" s="5">
        <v>0</v>
      </c>
      <c r="G284" s="5">
        <v>0</v>
      </c>
      <c r="H284" s="44">
        <v>0</v>
      </c>
      <c r="I284" s="5">
        <v>0</v>
      </c>
      <c r="J284" s="5">
        <v>0</v>
      </c>
      <c r="K284" s="19">
        <v>80000</v>
      </c>
      <c r="L284" s="19">
        <v>80000</v>
      </c>
      <c r="M284" s="30">
        <v>0</v>
      </c>
      <c r="N284" s="26">
        <v>0</v>
      </c>
      <c r="O284" s="86">
        <f t="shared" si="262"/>
        <v>80000</v>
      </c>
    </row>
    <row r="285" spans="1:15" ht="12" customHeight="1" outlineLevel="1" x14ac:dyDescent="0.25">
      <c r="A285" s="3" t="s">
        <v>166</v>
      </c>
      <c r="B285" s="3" t="s">
        <v>234</v>
      </c>
      <c r="C285" s="3" t="s">
        <v>235</v>
      </c>
      <c r="D285" s="3" t="s">
        <v>132</v>
      </c>
      <c r="E285" s="4" t="s">
        <v>133</v>
      </c>
      <c r="F285" s="5">
        <v>0</v>
      </c>
      <c r="G285" s="5">
        <v>0</v>
      </c>
      <c r="H285" s="44">
        <v>0</v>
      </c>
      <c r="I285" s="5">
        <v>0</v>
      </c>
      <c r="J285" s="5">
        <v>0</v>
      </c>
      <c r="K285" s="19">
        <v>25000</v>
      </c>
      <c r="L285" s="19">
        <v>25000</v>
      </c>
      <c r="M285" s="30">
        <v>0</v>
      </c>
      <c r="N285" s="26">
        <v>0</v>
      </c>
      <c r="O285" s="86">
        <f t="shared" si="262"/>
        <v>25000</v>
      </c>
    </row>
    <row r="286" spans="1:15" ht="12" customHeight="1" outlineLevel="1" x14ac:dyDescent="0.25">
      <c r="A286" s="3" t="s">
        <v>166</v>
      </c>
      <c r="B286" s="3" t="s">
        <v>234</v>
      </c>
      <c r="C286" s="3" t="s">
        <v>235</v>
      </c>
      <c r="D286" s="3" t="s">
        <v>136</v>
      </c>
      <c r="E286" s="4" t="s">
        <v>137</v>
      </c>
      <c r="F286" s="5">
        <v>0</v>
      </c>
      <c r="G286" s="5">
        <v>0</v>
      </c>
      <c r="H286" s="44">
        <v>0</v>
      </c>
      <c r="I286" s="5">
        <v>0</v>
      </c>
      <c r="J286" s="5">
        <v>0</v>
      </c>
      <c r="K286" s="19">
        <v>130000</v>
      </c>
      <c r="L286" s="19">
        <v>130000</v>
      </c>
      <c r="M286" s="30">
        <v>0</v>
      </c>
      <c r="N286" s="26">
        <v>0</v>
      </c>
      <c r="O286" s="86">
        <f t="shared" si="262"/>
        <v>130000</v>
      </c>
    </row>
    <row r="287" spans="1:15" ht="12" customHeight="1" outlineLevel="1" x14ac:dyDescent="0.25">
      <c r="A287" s="3" t="s">
        <v>166</v>
      </c>
      <c r="B287" s="3" t="s">
        <v>234</v>
      </c>
      <c r="C287" s="3" t="s">
        <v>235</v>
      </c>
      <c r="D287" s="3" t="s">
        <v>140</v>
      </c>
      <c r="E287" s="4" t="s">
        <v>141</v>
      </c>
      <c r="F287" s="5">
        <v>0</v>
      </c>
      <c r="G287" s="5">
        <v>0</v>
      </c>
      <c r="H287" s="44">
        <v>0</v>
      </c>
      <c r="I287" s="5">
        <v>0</v>
      </c>
      <c r="J287" s="5">
        <v>0</v>
      </c>
      <c r="K287" s="19">
        <v>0</v>
      </c>
      <c r="L287" s="19">
        <v>0</v>
      </c>
      <c r="M287" s="30">
        <v>0</v>
      </c>
      <c r="N287" s="26">
        <v>0</v>
      </c>
      <c r="O287" s="86">
        <f t="shared" si="262"/>
        <v>0</v>
      </c>
    </row>
    <row r="288" spans="1:15" ht="12" customHeight="1" outlineLevel="1" x14ac:dyDescent="0.25">
      <c r="A288" s="3" t="s">
        <v>166</v>
      </c>
      <c r="B288" s="3" t="s">
        <v>234</v>
      </c>
      <c r="C288" s="3" t="s">
        <v>235</v>
      </c>
      <c r="D288" s="3" t="s">
        <v>142</v>
      </c>
      <c r="E288" s="4" t="s">
        <v>143</v>
      </c>
      <c r="F288" s="5">
        <v>0</v>
      </c>
      <c r="G288" s="5">
        <v>0</v>
      </c>
      <c r="H288" s="44">
        <v>0</v>
      </c>
      <c r="I288" s="5">
        <v>0</v>
      </c>
      <c r="J288" s="5">
        <v>0</v>
      </c>
      <c r="K288" s="19">
        <v>0</v>
      </c>
      <c r="L288" s="19">
        <v>0</v>
      </c>
      <c r="M288" s="30">
        <v>0</v>
      </c>
      <c r="N288" s="26">
        <v>0</v>
      </c>
      <c r="O288" s="86">
        <f t="shared" si="262"/>
        <v>0</v>
      </c>
    </row>
    <row r="289" spans="1:15" ht="12" customHeight="1" outlineLevel="1" x14ac:dyDescent="0.25">
      <c r="A289" s="3" t="s">
        <v>166</v>
      </c>
      <c r="B289" s="3" t="s">
        <v>234</v>
      </c>
      <c r="C289" s="3" t="s">
        <v>235</v>
      </c>
      <c r="D289" s="3" t="s">
        <v>181</v>
      </c>
      <c r="E289" s="4" t="s">
        <v>182</v>
      </c>
      <c r="F289" s="5">
        <v>0</v>
      </c>
      <c r="G289" s="5">
        <v>0</v>
      </c>
      <c r="H289" s="44">
        <v>0</v>
      </c>
      <c r="I289" s="5">
        <v>0</v>
      </c>
      <c r="J289" s="5">
        <v>0</v>
      </c>
      <c r="K289" s="19">
        <v>10000</v>
      </c>
      <c r="L289" s="19">
        <v>10000</v>
      </c>
      <c r="M289" s="30">
        <v>0</v>
      </c>
      <c r="N289" s="26">
        <v>0</v>
      </c>
      <c r="O289" s="86">
        <f t="shared" si="262"/>
        <v>10000</v>
      </c>
    </row>
    <row r="290" spans="1:15" ht="12" customHeight="1" outlineLevel="1" x14ac:dyDescent="0.25">
      <c r="A290" s="3" t="s">
        <v>166</v>
      </c>
      <c r="B290" s="3" t="s">
        <v>234</v>
      </c>
      <c r="C290" s="3" t="s">
        <v>235</v>
      </c>
      <c r="D290" s="3" t="s">
        <v>101</v>
      </c>
      <c r="E290" s="4" t="s">
        <v>102</v>
      </c>
      <c r="F290" s="5">
        <v>0</v>
      </c>
      <c r="G290" s="5">
        <v>0</v>
      </c>
      <c r="H290" s="44">
        <v>0</v>
      </c>
      <c r="I290" s="5">
        <v>0</v>
      </c>
      <c r="J290" s="5">
        <v>0</v>
      </c>
      <c r="K290" s="19">
        <v>70000</v>
      </c>
      <c r="L290" s="19">
        <v>70000</v>
      </c>
      <c r="M290" s="30">
        <v>0</v>
      </c>
      <c r="N290" s="26">
        <v>0</v>
      </c>
      <c r="O290" s="86">
        <f t="shared" si="262"/>
        <v>70000</v>
      </c>
    </row>
    <row r="291" spans="1:15" ht="12" customHeight="1" outlineLevel="1" x14ac:dyDescent="0.25">
      <c r="A291" s="3" t="s">
        <v>166</v>
      </c>
      <c r="B291" s="3" t="s">
        <v>234</v>
      </c>
      <c r="C291" s="3" t="s">
        <v>235</v>
      </c>
      <c r="D291" s="3" t="s">
        <v>84</v>
      </c>
      <c r="E291" s="4" t="s">
        <v>85</v>
      </c>
      <c r="F291" s="5">
        <v>0</v>
      </c>
      <c r="G291" s="5">
        <v>0</v>
      </c>
      <c r="H291" s="44">
        <v>0</v>
      </c>
      <c r="I291" s="5">
        <v>0</v>
      </c>
      <c r="J291" s="5">
        <v>0</v>
      </c>
      <c r="K291" s="19">
        <v>25000</v>
      </c>
      <c r="L291" s="19">
        <v>25000</v>
      </c>
      <c r="M291" s="30">
        <v>0</v>
      </c>
      <c r="N291" s="26">
        <v>0</v>
      </c>
      <c r="O291" s="86">
        <f t="shared" si="262"/>
        <v>25000</v>
      </c>
    </row>
    <row r="292" spans="1:15" ht="12" customHeight="1" outlineLevel="1" x14ac:dyDescent="0.25">
      <c r="A292" s="3" t="s">
        <v>166</v>
      </c>
      <c r="B292" s="3" t="s">
        <v>234</v>
      </c>
      <c r="C292" s="3" t="s">
        <v>235</v>
      </c>
      <c r="D292" s="3" t="s">
        <v>160</v>
      </c>
      <c r="E292" s="4" t="s">
        <v>161</v>
      </c>
      <c r="F292" s="5">
        <v>0</v>
      </c>
      <c r="G292" s="5">
        <v>0</v>
      </c>
      <c r="H292" s="44">
        <v>0</v>
      </c>
      <c r="I292" s="5">
        <v>0</v>
      </c>
      <c r="J292" s="5">
        <v>0</v>
      </c>
      <c r="K292" s="19">
        <v>20000</v>
      </c>
      <c r="L292" s="19">
        <v>20000</v>
      </c>
      <c r="M292" s="30">
        <v>0</v>
      </c>
      <c r="N292" s="26">
        <v>0</v>
      </c>
      <c r="O292" s="86">
        <f t="shared" si="262"/>
        <v>20000</v>
      </c>
    </row>
    <row r="293" spans="1:15" ht="12" customHeight="1" outlineLevel="1" x14ac:dyDescent="0.25">
      <c r="A293" s="3" t="s">
        <v>166</v>
      </c>
      <c r="B293" s="3" t="s">
        <v>234</v>
      </c>
      <c r="C293" s="3" t="s">
        <v>235</v>
      </c>
      <c r="D293" s="3" t="s">
        <v>205</v>
      </c>
      <c r="E293" s="4" t="s">
        <v>206</v>
      </c>
      <c r="F293" s="5">
        <v>0</v>
      </c>
      <c r="G293" s="5">
        <v>0</v>
      </c>
      <c r="H293" s="44">
        <v>0</v>
      </c>
      <c r="I293" s="5">
        <v>0</v>
      </c>
      <c r="J293" s="5">
        <v>0</v>
      </c>
      <c r="K293" s="19">
        <v>0</v>
      </c>
      <c r="L293" s="19">
        <v>0</v>
      </c>
      <c r="M293" s="30">
        <v>0</v>
      </c>
      <c r="N293" s="26">
        <v>0</v>
      </c>
      <c r="O293" s="86">
        <f t="shared" si="262"/>
        <v>0</v>
      </c>
    </row>
    <row r="294" spans="1:15" ht="12" customHeight="1" x14ac:dyDescent="0.25">
      <c r="A294" s="99" t="s">
        <v>238</v>
      </c>
      <c r="B294" s="100"/>
      <c r="C294" s="100"/>
      <c r="D294" s="100"/>
      <c r="E294" s="100"/>
      <c r="F294" s="6">
        <f t="shared" ref="F294:G294" si="263">SUM(F273:F293)</f>
        <v>4175000</v>
      </c>
      <c r="G294" s="6">
        <f t="shared" si="263"/>
        <v>4175000</v>
      </c>
      <c r="H294" s="73">
        <f t="shared" ref="H294:K294" si="264">SUM(H273:H293)</f>
        <v>0</v>
      </c>
      <c r="I294" s="6">
        <f t="shared" ref="I294" si="265">SUM(I273:I293)</f>
        <v>0</v>
      </c>
      <c r="J294" s="6">
        <f t="shared" si="264"/>
        <v>4175000</v>
      </c>
      <c r="K294" s="6">
        <f t="shared" si="264"/>
        <v>1754000</v>
      </c>
      <c r="L294" s="6">
        <f t="shared" ref="L294" si="266">SUM(L273:L293)</f>
        <v>1754000</v>
      </c>
      <c r="M294" s="6">
        <f t="shared" ref="M294:O294" si="267">SUM(M273:M293)</f>
        <v>0</v>
      </c>
      <c r="N294" s="6">
        <f t="shared" ref="N294" si="268">SUM(N273:N293)</f>
        <v>0</v>
      </c>
      <c r="O294" s="6">
        <f t="shared" si="267"/>
        <v>1754000</v>
      </c>
    </row>
    <row r="295" spans="1:15" s="7" customFormat="1" ht="12" customHeight="1" x14ac:dyDescent="0.25">
      <c r="A295" s="104" t="s">
        <v>239</v>
      </c>
      <c r="B295" s="105"/>
      <c r="C295" s="105"/>
      <c r="D295" s="105"/>
      <c r="E295" s="105"/>
      <c r="F295" s="10">
        <f>SUM(F123,F130,F139,F144,F154,F175,F199,F201,F215,F217,F249,F261,F265,F272,F294,F224)</f>
        <v>5219500</v>
      </c>
      <c r="G295" s="10">
        <f>SUM(G123,G130,G139,G144,G154,G175,G199,G201,G215,G217,G249,G261,G265,G272,G294,G224)</f>
        <v>5219500</v>
      </c>
      <c r="H295" s="74">
        <f>SUM(H123,H130,H139,H144,H154,H175,H199,H201,H215,H217,H249,H261,H265,H272,H294,H224)</f>
        <v>0</v>
      </c>
      <c r="I295" s="10">
        <f>SUM(I123,I130,I139,I144,I154,I175,I199,I201,I215,I217,I249,I261,I265,I272,I294,I224)</f>
        <v>0</v>
      </c>
      <c r="J295" s="10">
        <f>SUM(J123,J130,J139,J144,J154,J175,J199,J201,J215,J217,J249,J261,J265,J272,J294,J224)</f>
        <v>5219500</v>
      </c>
      <c r="K295" s="10">
        <f>SUM(K123,K130,K139,K144,K154,K175,K199,K201,K215,K249,K261,K265,K272,K294,K224)</f>
        <v>12811700</v>
      </c>
      <c r="L295" s="10">
        <f>SUM(L123,L130,L139,L144,L154,L175,L199,L201,L215,L249,L261,L265,L272,L294,L224)</f>
        <v>12811700</v>
      </c>
      <c r="M295" s="10">
        <f>SUM(M123,M130,M139,M144,M154,M175,M199,M201,M215,M249,M261,M265,M272,M294,M224)</f>
        <v>0</v>
      </c>
      <c r="N295" s="10">
        <f>SUM(N123,N130,N139,N144,N154,N175,N199,N201,N215,N249,N261,N265,N272,N294,N224)</f>
        <v>0</v>
      </c>
      <c r="O295" s="10">
        <f>SUM(O123,O130,O139,O144,O154,O175,O199,O201,O215,O249,O261,O265,O272,O294,O224)</f>
        <v>12811700</v>
      </c>
    </row>
    <row r="296" spans="1:15" ht="12" customHeight="1" outlineLevel="1" x14ac:dyDescent="0.25">
      <c r="A296" s="3" t="s">
        <v>240</v>
      </c>
      <c r="B296" s="3" t="s">
        <v>241</v>
      </c>
      <c r="C296" s="3" t="s">
        <v>242</v>
      </c>
      <c r="D296" s="3" t="s">
        <v>243</v>
      </c>
      <c r="E296" s="4" t="s">
        <v>244</v>
      </c>
      <c r="F296" s="5">
        <v>0</v>
      </c>
      <c r="G296" s="5">
        <v>0</v>
      </c>
      <c r="H296" s="44">
        <v>0</v>
      </c>
      <c r="I296" s="5">
        <v>0</v>
      </c>
      <c r="J296" s="5">
        <v>0</v>
      </c>
      <c r="K296" s="19">
        <v>303232</v>
      </c>
      <c r="L296" s="19">
        <v>303232</v>
      </c>
      <c r="M296" s="34">
        <v>0</v>
      </c>
      <c r="N296" s="26">
        <v>0</v>
      </c>
      <c r="O296" s="86">
        <f>SUM(L296+N296)</f>
        <v>303232</v>
      </c>
    </row>
    <row r="297" spans="1:15" ht="12" customHeight="1" x14ac:dyDescent="0.25">
      <c r="A297" s="99" t="s">
        <v>245</v>
      </c>
      <c r="B297" s="100"/>
      <c r="C297" s="100"/>
      <c r="D297" s="100"/>
      <c r="E297" s="100"/>
      <c r="F297" s="6">
        <f t="shared" ref="F297:G297" si="269">SUM(F296)</f>
        <v>0</v>
      </c>
      <c r="G297" s="6">
        <f t="shared" si="269"/>
        <v>0</v>
      </c>
      <c r="H297" s="73">
        <f t="shared" ref="H297:K297" si="270">SUM(H296)</f>
        <v>0</v>
      </c>
      <c r="I297" s="6">
        <f t="shared" ref="I297" si="271">SUM(I296)</f>
        <v>0</v>
      </c>
      <c r="J297" s="6">
        <f t="shared" si="270"/>
        <v>0</v>
      </c>
      <c r="K297" s="6">
        <f t="shared" si="270"/>
        <v>303232</v>
      </c>
      <c r="L297" s="6">
        <f t="shared" ref="L297" si="272">SUM(L296)</f>
        <v>303232</v>
      </c>
      <c r="M297" s="6">
        <f t="shared" ref="M297:O297" si="273">SUM(M296)</f>
        <v>0</v>
      </c>
      <c r="N297" s="6">
        <f t="shared" ref="N297" si="274">SUM(N296)</f>
        <v>0</v>
      </c>
      <c r="O297" s="6">
        <f t="shared" si="273"/>
        <v>303232</v>
      </c>
    </row>
    <row r="298" spans="1:15" ht="12" customHeight="1" outlineLevel="1" x14ac:dyDescent="0.25">
      <c r="A298" s="3" t="s">
        <v>240</v>
      </c>
      <c r="B298" s="3" t="s">
        <v>246</v>
      </c>
      <c r="C298" s="3" t="s">
        <v>247</v>
      </c>
      <c r="D298" s="3" t="s">
        <v>99</v>
      </c>
      <c r="E298" s="4" t="s">
        <v>100</v>
      </c>
      <c r="F298" s="19">
        <v>0</v>
      </c>
      <c r="G298" s="19">
        <v>0</v>
      </c>
      <c r="H298" s="44">
        <v>0</v>
      </c>
      <c r="I298" s="25">
        <v>0</v>
      </c>
      <c r="J298" s="70">
        <f>SUM(G298+I298)</f>
        <v>0</v>
      </c>
      <c r="K298" s="19">
        <v>0</v>
      </c>
      <c r="L298" s="19">
        <v>0</v>
      </c>
      <c r="M298" s="30">
        <v>0</v>
      </c>
      <c r="N298" s="19">
        <v>0</v>
      </c>
      <c r="O298" s="19">
        <v>0</v>
      </c>
    </row>
    <row r="299" spans="1:15" ht="12" customHeight="1" outlineLevel="1" x14ac:dyDescent="0.25">
      <c r="A299" s="3" t="s">
        <v>240</v>
      </c>
      <c r="B299" s="3" t="s">
        <v>246</v>
      </c>
      <c r="C299" s="3" t="s">
        <v>247</v>
      </c>
      <c r="D299" s="3" t="s">
        <v>101</v>
      </c>
      <c r="E299" s="4" t="s">
        <v>102</v>
      </c>
      <c r="F299" s="5">
        <v>0</v>
      </c>
      <c r="G299" s="5">
        <v>0</v>
      </c>
      <c r="H299" s="44">
        <v>0</v>
      </c>
      <c r="I299" s="5">
        <v>0</v>
      </c>
      <c r="J299" s="5">
        <v>0</v>
      </c>
      <c r="K299" s="19">
        <v>1400000</v>
      </c>
      <c r="L299" s="19">
        <v>1400000</v>
      </c>
      <c r="M299" s="34">
        <v>0</v>
      </c>
      <c r="N299" s="26">
        <v>0</v>
      </c>
      <c r="O299" s="86">
        <f>SUM(L299+N299)</f>
        <v>1400000</v>
      </c>
    </row>
    <row r="300" spans="1:15" ht="12" customHeight="1" outlineLevel="1" x14ac:dyDescent="0.25">
      <c r="A300" s="3" t="s">
        <v>240</v>
      </c>
      <c r="B300" s="3" t="s">
        <v>246</v>
      </c>
      <c r="C300" s="3" t="s">
        <v>99</v>
      </c>
      <c r="D300" s="3" t="s">
        <v>248</v>
      </c>
      <c r="E300" s="4" t="s">
        <v>249</v>
      </c>
      <c r="F300" s="5">
        <v>0</v>
      </c>
      <c r="G300" s="5">
        <v>0</v>
      </c>
      <c r="H300" s="44">
        <v>0</v>
      </c>
      <c r="I300" s="5">
        <v>0</v>
      </c>
      <c r="J300" s="5">
        <v>0</v>
      </c>
      <c r="K300" s="19">
        <v>0</v>
      </c>
      <c r="L300" s="19">
        <v>0</v>
      </c>
      <c r="M300" s="30">
        <v>0</v>
      </c>
      <c r="N300" s="26">
        <v>0</v>
      </c>
      <c r="O300" s="86">
        <f t="shared" ref="O300:O301" si="275">SUM(L300+N300)</f>
        <v>0</v>
      </c>
    </row>
    <row r="301" spans="1:15" ht="12" customHeight="1" outlineLevel="1" x14ac:dyDescent="0.25">
      <c r="A301" s="3" t="s">
        <v>240</v>
      </c>
      <c r="B301" s="3" t="s">
        <v>246</v>
      </c>
      <c r="C301" s="3" t="s">
        <v>247</v>
      </c>
      <c r="D301" s="3" t="s">
        <v>248</v>
      </c>
      <c r="E301" s="4" t="s">
        <v>249</v>
      </c>
      <c r="F301" s="5">
        <v>0</v>
      </c>
      <c r="G301" s="5">
        <v>0</v>
      </c>
      <c r="H301" s="44">
        <v>0</v>
      </c>
      <c r="I301" s="5">
        <v>0</v>
      </c>
      <c r="J301" s="5">
        <v>0</v>
      </c>
      <c r="K301" s="19">
        <v>800000</v>
      </c>
      <c r="L301" s="19">
        <v>800000</v>
      </c>
      <c r="M301" s="34">
        <v>0</v>
      </c>
      <c r="N301" s="26">
        <v>0</v>
      </c>
      <c r="O301" s="86">
        <f t="shared" si="275"/>
        <v>800000</v>
      </c>
    </row>
    <row r="302" spans="1:15" ht="12" customHeight="1" x14ac:dyDescent="0.25">
      <c r="A302" s="99" t="s">
        <v>250</v>
      </c>
      <c r="B302" s="100"/>
      <c r="C302" s="100"/>
      <c r="D302" s="100"/>
      <c r="E302" s="100"/>
      <c r="F302" s="6">
        <f t="shared" ref="F302:G302" si="276">SUM(F298:F301)</f>
        <v>0</v>
      </c>
      <c r="G302" s="6">
        <f t="shared" si="276"/>
        <v>0</v>
      </c>
      <c r="H302" s="73">
        <f t="shared" ref="H302:O302" si="277">SUM(H298:H301)</f>
        <v>0</v>
      </c>
      <c r="I302" s="6">
        <f t="shared" ref="I302" si="278">SUM(I298:I301)</f>
        <v>0</v>
      </c>
      <c r="J302" s="6">
        <f t="shared" si="277"/>
        <v>0</v>
      </c>
      <c r="K302" s="6">
        <f t="shared" ref="K302:L302" si="279">SUM(K298:K301)</f>
        <v>2200000</v>
      </c>
      <c r="L302" s="6">
        <f t="shared" si="279"/>
        <v>2200000</v>
      </c>
      <c r="M302" s="6">
        <f t="shared" si="277"/>
        <v>0</v>
      </c>
      <c r="N302" s="6">
        <f t="shared" ref="N302" si="280">SUM(N298:N301)</f>
        <v>0</v>
      </c>
      <c r="O302" s="6">
        <f t="shared" si="277"/>
        <v>2200000</v>
      </c>
    </row>
    <row r="303" spans="1:15" ht="12" customHeight="1" x14ac:dyDescent="0.25">
      <c r="A303" s="18" t="s">
        <v>240</v>
      </c>
      <c r="B303" s="22" t="s">
        <v>679</v>
      </c>
      <c r="C303" s="22" t="s">
        <v>252</v>
      </c>
      <c r="D303" s="22" t="s">
        <v>128</v>
      </c>
      <c r="E303" s="22" t="s">
        <v>129</v>
      </c>
      <c r="F303" s="39">
        <v>0</v>
      </c>
      <c r="G303" s="39">
        <v>0</v>
      </c>
      <c r="H303" s="77">
        <v>0</v>
      </c>
      <c r="I303" s="39">
        <v>0</v>
      </c>
      <c r="J303" s="39">
        <v>0</v>
      </c>
      <c r="K303" s="39">
        <v>0</v>
      </c>
      <c r="L303" s="39">
        <v>0</v>
      </c>
      <c r="M303" s="39">
        <v>0</v>
      </c>
      <c r="N303" s="39">
        <v>0</v>
      </c>
      <c r="O303" s="39">
        <v>0</v>
      </c>
    </row>
    <row r="304" spans="1:15" ht="12" customHeight="1" outlineLevel="1" x14ac:dyDescent="0.25">
      <c r="A304" s="3" t="s">
        <v>240</v>
      </c>
      <c r="B304" s="3" t="s">
        <v>251</v>
      </c>
      <c r="C304" s="3" t="s">
        <v>252</v>
      </c>
      <c r="D304" s="3" t="s">
        <v>101</v>
      </c>
      <c r="E304" s="4" t="s">
        <v>102</v>
      </c>
      <c r="F304" s="5">
        <v>0</v>
      </c>
      <c r="G304" s="5">
        <v>0</v>
      </c>
      <c r="H304" s="44">
        <v>0</v>
      </c>
      <c r="I304" s="5">
        <v>0</v>
      </c>
      <c r="J304" s="5">
        <v>0</v>
      </c>
      <c r="K304" s="5">
        <v>400000</v>
      </c>
      <c r="L304" s="5">
        <v>400000</v>
      </c>
      <c r="M304" s="30">
        <v>0</v>
      </c>
      <c r="N304" s="26">
        <v>0</v>
      </c>
      <c r="O304" s="86">
        <f>SUM(L304+N304)</f>
        <v>400000</v>
      </c>
    </row>
    <row r="305" spans="1:15" ht="12" customHeight="1" outlineLevel="1" x14ac:dyDescent="0.25">
      <c r="A305" s="3" t="s">
        <v>240</v>
      </c>
      <c r="B305" s="3" t="s">
        <v>251</v>
      </c>
      <c r="C305" s="3" t="s">
        <v>252</v>
      </c>
      <c r="D305" s="3" t="s">
        <v>84</v>
      </c>
      <c r="E305" s="4" t="s">
        <v>85</v>
      </c>
      <c r="F305" s="5">
        <v>0</v>
      </c>
      <c r="G305" s="5">
        <v>0</v>
      </c>
      <c r="H305" s="44">
        <v>0</v>
      </c>
      <c r="I305" s="5">
        <v>0</v>
      </c>
      <c r="J305" s="5">
        <v>0</v>
      </c>
      <c r="K305" s="5">
        <v>600000</v>
      </c>
      <c r="L305" s="5">
        <v>600000</v>
      </c>
      <c r="M305" s="30">
        <v>0</v>
      </c>
      <c r="N305" s="26">
        <v>0</v>
      </c>
      <c r="O305" s="86">
        <f t="shared" ref="O305:O306" si="281">SUM(L305+N305)</f>
        <v>600000</v>
      </c>
    </row>
    <row r="306" spans="1:15" ht="12" customHeight="1" outlineLevel="1" x14ac:dyDescent="0.25">
      <c r="A306" s="3" t="s">
        <v>240</v>
      </c>
      <c r="B306" s="3" t="s">
        <v>251</v>
      </c>
      <c r="C306" s="3" t="s">
        <v>252</v>
      </c>
      <c r="D306" s="3" t="s">
        <v>253</v>
      </c>
      <c r="E306" s="4" t="s">
        <v>254</v>
      </c>
      <c r="F306" s="5">
        <v>0</v>
      </c>
      <c r="G306" s="5">
        <v>0</v>
      </c>
      <c r="H306" s="44">
        <v>0</v>
      </c>
      <c r="I306" s="5">
        <v>0</v>
      </c>
      <c r="J306" s="5">
        <v>0</v>
      </c>
      <c r="K306" s="5">
        <v>0</v>
      </c>
      <c r="L306" s="5">
        <v>0</v>
      </c>
      <c r="M306" s="30">
        <v>0</v>
      </c>
      <c r="N306" s="26">
        <v>0</v>
      </c>
      <c r="O306" s="86">
        <f t="shared" si="281"/>
        <v>0</v>
      </c>
    </row>
    <row r="307" spans="1:15" ht="12" customHeight="1" x14ac:dyDescent="0.25">
      <c r="A307" s="99" t="s">
        <v>255</v>
      </c>
      <c r="B307" s="100"/>
      <c r="C307" s="100"/>
      <c r="D307" s="100"/>
      <c r="E307" s="100"/>
      <c r="F307" s="6">
        <f t="shared" ref="F307:G307" si="282">SUM(F303:F306)</f>
        <v>0</v>
      </c>
      <c r="G307" s="6">
        <f t="shared" si="282"/>
        <v>0</v>
      </c>
      <c r="H307" s="73">
        <f t="shared" ref="H307:O307" si="283">SUM(H303:H306)</f>
        <v>0</v>
      </c>
      <c r="I307" s="6">
        <f t="shared" ref="I307" si="284">SUM(I303:I306)</f>
        <v>0</v>
      </c>
      <c r="J307" s="6">
        <f t="shared" si="283"/>
        <v>0</v>
      </c>
      <c r="K307" s="6">
        <f t="shared" ref="K307:L307" si="285">SUM(K303:K306)</f>
        <v>1000000</v>
      </c>
      <c r="L307" s="6">
        <f t="shared" si="285"/>
        <v>1000000</v>
      </c>
      <c r="M307" s="6">
        <f t="shared" si="283"/>
        <v>0</v>
      </c>
      <c r="N307" s="6">
        <f t="shared" ref="N307" si="286">SUM(N303:N306)</f>
        <v>0</v>
      </c>
      <c r="O307" s="6">
        <f t="shared" si="283"/>
        <v>1000000</v>
      </c>
    </row>
    <row r="308" spans="1:15" ht="12" customHeight="1" outlineLevel="1" x14ac:dyDescent="0.25">
      <c r="A308" s="3" t="s">
        <v>240</v>
      </c>
      <c r="B308" s="3" t="s">
        <v>256</v>
      </c>
      <c r="C308" s="3" t="s">
        <v>257</v>
      </c>
      <c r="D308" s="3" t="s">
        <v>258</v>
      </c>
      <c r="E308" s="4" t="s">
        <v>259</v>
      </c>
      <c r="F308" s="5">
        <v>0</v>
      </c>
      <c r="G308" s="5">
        <v>0</v>
      </c>
      <c r="H308" s="44">
        <v>0</v>
      </c>
      <c r="I308" s="5">
        <v>0</v>
      </c>
      <c r="J308" s="5">
        <v>0</v>
      </c>
      <c r="K308" s="19">
        <v>0</v>
      </c>
      <c r="L308" s="19">
        <v>0</v>
      </c>
      <c r="M308" s="5">
        <v>0</v>
      </c>
      <c r="N308" s="26">
        <v>0</v>
      </c>
      <c r="O308" s="86">
        <f>SUM(L308+N308)</f>
        <v>0</v>
      </c>
    </row>
    <row r="309" spans="1:15" ht="12" customHeight="1" outlineLevel="1" x14ac:dyDescent="0.25">
      <c r="A309" s="3" t="s">
        <v>240</v>
      </c>
      <c r="B309" s="3" t="s">
        <v>256</v>
      </c>
      <c r="C309" s="3" t="s">
        <v>252</v>
      </c>
      <c r="D309" s="3" t="s">
        <v>84</v>
      </c>
      <c r="E309" s="4" t="s">
        <v>85</v>
      </c>
      <c r="F309" s="5">
        <v>0</v>
      </c>
      <c r="G309" s="5">
        <v>0</v>
      </c>
      <c r="H309" s="44">
        <v>0</v>
      </c>
      <c r="I309" s="5">
        <v>0</v>
      </c>
      <c r="J309" s="5">
        <v>0</v>
      </c>
      <c r="K309" s="5">
        <v>1380972</v>
      </c>
      <c r="L309" s="5">
        <v>1380972</v>
      </c>
      <c r="M309" s="5">
        <v>0</v>
      </c>
      <c r="N309" s="26">
        <v>-353240</v>
      </c>
      <c r="O309" s="86">
        <f>SUM(L309+N309)</f>
        <v>1027732</v>
      </c>
    </row>
    <row r="310" spans="1:15" ht="12" customHeight="1" x14ac:dyDescent="0.25">
      <c r="A310" s="99" t="s">
        <v>260</v>
      </c>
      <c r="B310" s="100"/>
      <c r="C310" s="100"/>
      <c r="D310" s="100"/>
      <c r="E310" s="100"/>
      <c r="F310" s="6">
        <f t="shared" ref="F310:G310" si="287">SUM(F308:F309)</f>
        <v>0</v>
      </c>
      <c r="G310" s="6">
        <f t="shared" si="287"/>
        <v>0</v>
      </c>
      <c r="H310" s="73">
        <f t="shared" ref="H310:K310" si="288">SUM(H308:H309)</f>
        <v>0</v>
      </c>
      <c r="I310" s="6">
        <f t="shared" ref="I310" si="289">SUM(I308:I309)</f>
        <v>0</v>
      </c>
      <c r="J310" s="6">
        <f t="shared" si="288"/>
        <v>0</v>
      </c>
      <c r="K310" s="6">
        <f t="shared" si="288"/>
        <v>1380972</v>
      </c>
      <c r="L310" s="6">
        <f t="shared" ref="L310" si="290">SUM(L308:L309)</f>
        <v>1380972</v>
      </c>
      <c r="M310" s="6">
        <f t="shared" ref="M310:O310" si="291">SUM(M308:M309)</f>
        <v>0</v>
      </c>
      <c r="N310" s="6">
        <f t="shared" ref="N310" si="292">SUM(N308:N309)</f>
        <v>-353240</v>
      </c>
      <c r="O310" s="6">
        <f t="shared" si="291"/>
        <v>1027732</v>
      </c>
    </row>
    <row r="311" spans="1:15" ht="12" customHeight="1" outlineLevel="1" x14ac:dyDescent="0.25">
      <c r="A311" s="3" t="s">
        <v>240</v>
      </c>
      <c r="B311" s="3" t="s">
        <v>261</v>
      </c>
      <c r="C311" s="3" t="s">
        <v>262</v>
      </c>
      <c r="D311" s="3" t="s">
        <v>263</v>
      </c>
      <c r="E311" s="4" t="s">
        <v>264</v>
      </c>
      <c r="F311" s="5">
        <v>0</v>
      </c>
      <c r="G311" s="5">
        <v>0</v>
      </c>
      <c r="H311" s="44">
        <v>0</v>
      </c>
      <c r="I311" s="5">
        <v>0</v>
      </c>
      <c r="J311" s="5">
        <v>0</v>
      </c>
      <c r="K311" s="19">
        <v>192000</v>
      </c>
      <c r="L311" s="19">
        <v>192000</v>
      </c>
      <c r="M311" s="34">
        <v>0</v>
      </c>
      <c r="N311" s="26">
        <v>0</v>
      </c>
      <c r="O311" s="86">
        <f>SUM(L311+N311)</f>
        <v>192000</v>
      </c>
    </row>
    <row r="312" spans="1:15" ht="12" customHeight="1" x14ac:dyDescent="0.25">
      <c r="A312" s="99" t="s">
        <v>265</v>
      </c>
      <c r="B312" s="100"/>
      <c r="C312" s="100"/>
      <c r="D312" s="100"/>
      <c r="E312" s="100"/>
      <c r="F312" s="6">
        <f t="shared" ref="F312:G312" si="293">SUM(F311)</f>
        <v>0</v>
      </c>
      <c r="G312" s="6">
        <f t="shared" si="293"/>
        <v>0</v>
      </c>
      <c r="H312" s="73">
        <f t="shared" ref="H312:K312" si="294">SUM(H311)</f>
        <v>0</v>
      </c>
      <c r="I312" s="6">
        <f t="shared" ref="I312" si="295">SUM(I311)</f>
        <v>0</v>
      </c>
      <c r="J312" s="6">
        <f t="shared" si="294"/>
        <v>0</v>
      </c>
      <c r="K312" s="6">
        <f t="shared" si="294"/>
        <v>192000</v>
      </c>
      <c r="L312" s="6">
        <f t="shared" ref="L312" si="296">SUM(L311)</f>
        <v>192000</v>
      </c>
      <c r="M312" s="6">
        <f t="shared" ref="M312:O312" si="297">SUM(M311)</f>
        <v>0</v>
      </c>
      <c r="N312" s="6">
        <f t="shared" ref="N312" si="298">SUM(N311)</f>
        <v>0</v>
      </c>
      <c r="O312" s="6">
        <f t="shared" si="297"/>
        <v>192000</v>
      </c>
    </row>
    <row r="313" spans="1:15" ht="12" customHeight="1" outlineLevel="1" x14ac:dyDescent="0.25">
      <c r="A313" s="3" t="s">
        <v>240</v>
      </c>
      <c r="B313" s="3" t="s">
        <v>266</v>
      </c>
      <c r="C313" s="3" t="s">
        <v>95</v>
      </c>
      <c r="D313" s="3" t="s">
        <v>128</v>
      </c>
      <c r="E313" s="4" t="s">
        <v>129</v>
      </c>
      <c r="F313" s="5">
        <v>0</v>
      </c>
      <c r="G313" s="5">
        <v>0</v>
      </c>
      <c r="H313" s="44">
        <v>0</v>
      </c>
      <c r="I313" s="5">
        <v>0</v>
      </c>
      <c r="J313" s="5">
        <v>0</v>
      </c>
      <c r="K313" s="19">
        <v>0</v>
      </c>
      <c r="L313" s="19">
        <v>0</v>
      </c>
      <c r="M313" s="5">
        <v>0</v>
      </c>
      <c r="N313" s="26">
        <v>0</v>
      </c>
      <c r="O313" s="86">
        <f>SUM(L313+N313)</f>
        <v>0</v>
      </c>
    </row>
    <row r="314" spans="1:15" ht="12" customHeight="1" outlineLevel="1" x14ac:dyDescent="0.25">
      <c r="A314" s="3" t="s">
        <v>240</v>
      </c>
      <c r="B314" s="3" t="s">
        <v>266</v>
      </c>
      <c r="C314" s="3" t="s">
        <v>95</v>
      </c>
      <c r="D314" s="3" t="s">
        <v>263</v>
      </c>
      <c r="E314" s="4" t="s">
        <v>264</v>
      </c>
      <c r="F314" s="5">
        <v>0</v>
      </c>
      <c r="G314" s="5">
        <v>0</v>
      </c>
      <c r="H314" s="44">
        <v>0</v>
      </c>
      <c r="I314" s="5">
        <v>0</v>
      </c>
      <c r="J314" s="5">
        <v>0</v>
      </c>
      <c r="K314" s="19">
        <v>0</v>
      </c>
      <c r="L314" s="19">
        <v>0</v>
      </c>
      <c r="M314" s="5">
        <v>0</v>
      </c>
      <c r="N314" s="26">
        <v>0</v>
      </c>
      <c r="O314" s="86">
        <f t="shared" ref="O314:O315" si="299">SUM(L314+N314)</f>
        <v>0</v>
      </c>
    </row>
    <row r="315" spans="1:15" ht="12" customHeight="1" outlineLevel="1" x14ac:dyDescent="0.25">
      <c r="A315" s="3" t="s">
        <v>240</v>
      </c>
      <c r="B315" s="3" t="s">
        <v>266</v>
      </c>
      <c r="C315" s="3" t="s">
        <v>95</v>
      </c>
      <c r="D315" s="3" t="s">
        <v>248</v>
      </c>
      <c r="E315" s="4" t="s">
        <v>249</v>
      </c>
      <c r="F315" s="5">
        <v>0</v>
      </c>
      <c r="G315" s="5">
        <v>0</v>
      </c>
      <c r="H315" s="44">
        <v>0</v>
      </c>
      <c r="I315" s="5">
        <v>0</v>
      </c>
      <c r="J315" s="5">
        <v>0</v>
      </c>
      <c r="K315" s="19">
        <v>0</v>
      </c>
      <c r="L315" s="19">
        <v>0</v>
      </c>
      <c r="M315" s="5">
        <v>0</v>
      </c>
      <c r="N315" s="26">
        <v>0</v>
      </c>
      <c r="O315" s="86">
        <f t="shared" si="299"/>
        <v>0</v>
      </c>
    </row>
    <row r="316" spans="1:15" ht="12" customHeight="1" x14ac:dyDescent="0.25">
      <c r="A316" s="99" t="s">
        <v>267</v>
      </c>
      <c r="B316" s="100"/>
      <c r="C316" s="100"/>
      <c r="D316" s="100"/>
      <c r="E316" s="100"/>
      <c r="F316" s="6">
        <f t="shared" ref="F316:G316" si="300">SUM(F313:F315)</f>
        <v>0</v>
      </c>
      <c r="G316" s="6">
        <f t="shared" si="300"/>
        <v>0</v>
      </c>
      <c r="H316" s="73">
        <f t="shared" ref="H316:K316" si="301">SUM(H313:H315)</f>
        <v>0</v>
      </c>
      <c r="I316" s="6">
        <f t="shared" ref="I316" si="302">SUM(I313:I315)</f>
        <v>0</v>
      </c>
      <c r="J316" s="6">
        <f t="shared" si="301"/>
        <v>0</v>
      </c>
      <c r="K316" s="6">
        <f t="shared" si="301"/>
        <v>0</v>
      </c>
      <c r="L316" s="6">
        <f t="shared" ref="L316" si="303">SUM(L313:L315)</f>
        <v>0</v>
      </c>
      <c r="M316" s="6">
        <f t="shared" ref="M316:O316" si="304">SUM(M313:M315)</f>
        <v>0</v>
      </c>
      <c r="N316" s="6">
        <f t="shared" ref="N316" si="305">SUM(N313:N315)</f>
        <v>0</v>
      </c>
      <c r="O316" s="6">
        <f t="shared" si="304"/>
        <v>0</v>
      </c>
    </row>
    <row r="317" spans="1:15" s="21" customFormat="1" ht="12" customHeight="1" x14ac:dyDescent="0.2">
      <c r="A317" s="18" t="s">
        <v>240</v>
      </c>
      <c r="B317" s="22" t="s">
        <v>637</v>
      </c>
      <c r="C317" s="22" t="s">
        <v>269</v>
      </c>
      <c r="D317" s="22" t="s">
        <v>130</v>
      </c>
      <c r="E317" s="59" t="s">
        <v>622</v>
      </c>
      <c r="F317" s="39">
        <v>0</v>
      </c>
      <c r="G317" s="39">
        <v>0</v>
      </c>
      <c r="H317" s="77">
        <v>0</v>
      </c>
      <c r="I317" s="39">
        <v>0</v>
      </c>
      <c r="J317" s="39">
        <v>0</v>
      </c>
      <c r="K317" s="19">
        <v>0</v>
      </c>
      <c r="L317" s="19">
        <v>0</v>
      </c>
      <c r="M317" s="30">
        <v>0</v>
      </c>
      <c r="N317" s="26">
        <v>0</v>
      </c>
      <c r="O317" s="86">
        <f>SUM(L317+N317)</f>
        <v>0</v>
      </c>
    </row>
    <row r="318" spans="1:15" s="21" customFormat="1" ht="12" customHeight="1" x14ac:dyDescent="0.2">
      <c r="A318" s="18" t="s">
        <v>240</v>
      </c>
      <c r="B318" s="22" t="s">
        <v>637</v>
      </c>
      <c r="C318" s="22" t="s">
        <v>269</v>
      </c>
      <c r="D318" s="22" t="s">
        <v>263</v>
      </c>
      <c r="E318" s="59" t="s">
        <v>264</v>
      </c>
      <c r="F318" s="39">
        <v>0</v>
      </c>
      <c r="G318" s="39">
        <v>0</v>
      </c>
      <c r="H318" s="77">
        <v>0</v>
      </c>
      <c r="I318" s="39">
        <v>0</v>
      </c>
      <c r="J318" s="39">
        <v>0</v>
      </c>
      <c r="K318" s="19">
        <v>360000</v>
      </c>
      <c r="L318" s="19">
        <v>360000</v>
      </c>
      <c r="M318" s="30">
        <v>0</v>
      </c>
      <c r="N318" s="26">
        <v>0</v>
      </c>
      <c r="O318" s="86">
        <f t="shared" ref="O318:O320" si="306">SUM(L318+N318)</f>
        <v>360000</v>
      </c>
    </row>
    <row r="319" spans="1:15" ht="12" customHeight="1" x14ac:dyDescent="0.25">
      <c r="A319" s="18" t="s">
        <v>240</v>
      </c>
      <c r="B319" s="22" t="s">
        <v>637</v>
      </c>
      <c r="C319" s="49">
        <v>3613</v>
      </c>
      <c r="D319" s="22" t="s">
        <v>101</v>
      </c>
      <c r="E319" s="22" t="s">
        <v>102</v>
      </c>
      <c r="F319" s="19">
        <v>0</v>
      </c>
      <c r="G319" s="19">
        <v>0</v>
      </c>
      <c r="H319" s="75">
        <v>0</v>
      </c>
      <c r="I319" s="19">
        <v>0</v>
      </c>
      <c r="J319" s="19">
        <v>0</v>
      </c>
      <c r="K319" s="19">
        <v>0</v>
      </c>
      <c r="L319" s="19">
        <v>0</v>
      </c>
      <c r="M319" s="30">
        <v>0</v>
      </c>
      <c r="N319" s="26">
        <v>0</v>
      </c>
      <c r="O319" s="86">
        <f t="shared" si="306"/>
        <v>0</v>
      </c>
    </row>
    <row r="320" spans="1:15" ht="12" customHeight="1" x14ac:dyDescent="0.25">
      <c r="A320" s="18" t="s">
        <v>240</v>
      </c>
      <c r="B320" s="22" t="s">
        <v>637</v>
      </c>
      <c r="C320" s="49">
        <v>3613</v>
      </c>
      <c r="D320" s="22" t="s">
        <v>84</v>
      </c>
      <c r="E320" s="22" t="s">
        <v>85</v>
      </c>
      <c r="F320" s="19">
        <v>0</v>
      </c>
      <c r="G320" s="19">
        <v>0</v>
      </c>
      <c r="H320" s="75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26">
        <v>0</v>
      </c>
      <c r="O320" s="86">
        <f t="shared" si="306"/>
        <v>0</v>
      </c>
    </row>
    <row r="321" spans="1:15" ht="12" customHeight="1" x14ac:dyDescent="0.25">
      <c r="A321" s="112" t="s">
        <v>636</v>
      </c>
      <c r="B321" s="113"/>
      <c r="C321" s="113"/>
      <c r="D321" s="113"/>
      <c r="E321" s="114"/>
      <c r="F321" s="6">
        <f t="shared" ref="F321:G321" si="307">SUM(F317:F320)</f>
        <v>0</v>
      </c>
      <c r="G321" s="6">
        <f t="shared" si="307"/>
        <v>0</v>
      </c>
      <c r="H321" s="73">
        <f t="shared" ref="H321:O321" si="308">SUM(H317:H320)</f>
        <v>0</v>
      </c>
      <c r="I321" s="6">
        <f t="shared" ref="I321" si="309">SUM(I317:I320)</f>
        <v>0</v>
      </c>
      <c r="J321" s="6">
        <f t="shared" si="308"/>
        <v>0</v>
      </c>
      <c r="K321" s="6">
        <f t="shared" ref="K321:L321" si="310">SUM(K317:K320)</f>
        <v>360000</v>
      </c>
      <c r="L321" s="6">
        <f t="shared" si="310"/>
        <v>360000</v>
      </c>
      <c r="M321" s="6">
        <f t="shared" si="308"/>
        <v>0</v>
      </c>
      <c r="N321" s="6">
        <f t="shared" ref="N321" si="311">SUM(N317:N320)</f>
        <v>0</v>
      </c>
      <c r="O321" s="6">
        <f t="shared" si="308"/>
        <v>360000</v>
      </c>
    </row>
    <row r="322" spans="1:15" ht="12" customHeight="1" outlineLevel="1" x14ac:dyDescent="0.25">
      <c r="A322" s="3" t="s">
        <v>240</v>
      </c>
      <c r="B322" s="3" t="s">
        <v>650</v>
      </c>
      <c r="C322" s="3" t="s">
        <v>13</v>
      </c>
      <c r="D322" s="3" t="s">
        <v>277</v>
      </c>
      <c r="E322" s="4" t="s">
        <v>278</v>
      </c>
      <c r="F322" s="19">
        <v>80000</v>
      </c>
      <c r="G322" s="19">
        <v>80000</v>
      </c>
      <c r="H322" s="34">
        <v>0</v>
      </c>
      <c r="I322" s="80">
        <v>0</v>
      </c>
      <c r="J322" s="70">
        <f>SUM(G322+I322)</f>
        <v>80000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</row>
    <row r="323" spans="1:15" ht="12" customHeight="1" x14ac:dyDescent="0.25">
      <c r="A323" s="18" t="s">
        <v>240</v>
      </c>
      <c r="B323" s="18" t="s">
        <v>638</v>
      </c>
      <c r="C323" s="18" t="s">
        <v>269</v>
      </c>
      <c r="D323" s="18" t="s">
        <v>84</v>
      </c>
      <c r="E323" s="48" t="s">
        <v>85</v>
      </c>
      <c r="F323" s="19">
        <v>0</v>
      </c>
      <c r="G323" s="19">
        <v>0</v>
      </c>
      <c r="H323" s="75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26">
        <v>0</v>
      </c>
      <c r="O323" s="86">
        <f>SUM(L323+N323)</f>
        <v>0</v>
      </c>
    </row>
    <row r="324" spans="1:15" ht="12" customHeight="1" x14ac:dyDescent="0.25">
      <c r="A324" s="112" t="s">
        <v>645</v>
      </c>
      <c r="B324" s="113"/>
      <c r="C324" s="113"/>
      <c r="D324" s="113"/>
      <c r="E324" s="114"/>
      <c r="F324" s="6">
        <f>SUM(F322:F323)</f>
        <v>80000</v>
      </c>
      <c r="G324" s="6">
        <f>SUM(G322:G323)</f>
        <v>80000</v>
      </c>
      <c r="H324" s="73">
        <f>SUM(H322:H323)</f>
        <v>0</v>
      </c>
      <c r="I324" s="6">
        <f>SUM(I322:I323)</f>
        <v>0</v>
      </c>
      <c r="J324" s="6">
        <f>SUM(J322:J323)</f>
        <v>80000</v>
      </c>
      <c r="K324" s="6">
        <f t="shared" ref="K324:L324" si="312">SUM(K323)</f>
        <v>0</v>
      </c>
      <c r="L324" s="6">
        <f t="shared" si="312"/>
        <v>0</v>
      </c>
      <c r="M324" s="6">
        <f t="shared" ref="M324:O324" si="313">SUM(M323)</f>
        <v>0</v>
      </c>
      <c r="N324" s="6">
        <f t="shared" ref="N324" si="314">SUM(N323)</f>
        <v>0</v>
      </c>
      <c r="O324" s="6">
        <f t="shared" si="313"/>
        <v>0</v>
      </c>
    </row>
    <row r="325" spans="1:15" ht="12" customHeight="1" x14ac:dyDescent="0.25">
      <c r="A325" s="50" t="s">
        <v>240</v>
      </c>
      <c r="B325" s="50" t="s">
        <v>640</v>
      </c>
      <c r="C325" s="50" t="s">
        <v>269</v>
      </c>
      <c r="D325" s="50" t="s">
        <v>84</v>
      </c>
      <c r="E325" s="50" t="s">
        <v>85</v>
      </c>
      <c r="F325" s="51">
        <v>0</v>
      </c>
      <c r="G325" s="51">
        <v>0</v>
      </c>
      <c r="H325" s="78">
        <v>0</v>
      </c>
      <c r="I325" s="51">
        <v>0</v>
      </c>
      <c r="J325" s="51">
        <v>0</v>
      </c>
      <c r="K325" s="51">
        <v>3000000</v>
      </c>
      <c r="L325" s="51">
        <v>3000000</v>
      </c>
      <c r="M325" s="51">
        <v>0</v>
      </c>
      <c r="N325" s="52">
        <v>300000</v>
      </c>
      <c r="O325" s="90">
        <f>SUM(L325+N325)</f>
        <v>3300000</v>
      </c>
    </row>
    <row r="326" spans="1:15" ht="12" customHeight="1" x14ac:dyDescent="0.25">
      <c r="A326" s="112" t="s">
        <v>639</v>
      </c>
      <c r="B326" s="113"/>
      <c r="C326" s="113"/>
      <c r="D326" s="113"/>
      <c r="E326" s="114"/>
      <c r="F326" s="6">
        <f t="shared" ref="F326:G326" si="315">SUM(F325)</f>
        <v>0</v>
      </c>
      <c r="G326" s="6">
        <f t="shared" si="315"/>
        <v>0</v>
      </c>
      <c r="H326" s="73">
        <f t="shared" ref="H326:O326" si="316">SUM(H325)</f>
        <v>0</v>
      </c>
      <c r="I326" s="6">
        <f t="shared" ref="I326" si="317">SUM(I325)</f>
        <v>0</v>
      </c>
      <c r="J326" s="6">
        <f t="shared" si="316"/>
        <v>0</v>
      </c>
      <c r="K326" s="6">
        <f t="shared" ref="K326:L326" si="318">SUM(K325)</f>
        <v>3000000</v>
      </c>
      <c r="L326" s="6">
        <f t="shared" si="318"/>
        <v>3000000</v>
      </c>
      <c r="M326" s="6">
        <f t="shared" si="316"/>
        <v>0</v>
      </c>
      <c r="N326" s="6">
        <f t="shared" ref="N326" si="319">SUM(N325)</f>
        <v>300000</v>
      </c>
      <c r="O326" s="6">
        <f t="shared" si="316"/>
        <v>3300000</v>
      </c>
    </row>
    <row r="327" spans="1:15" ht="12" customHeight="1" x14ac:dyDescent="0.25">
      <c r="A327" s="18" t="s">
        <v>240</v>
      </c>
      <c r="B327" s="18" t="s">
        <v>642</v>
      </c>
      <c r="C327" s="18" t="s">
        <v>303</v>
      </c>
      <c r="D327" s="18" t="s">
        <v>84</v>
      </c>
      <c r="E327" s="18" t="s">
        <v>85</v>
      </c>
      <c r="F327" s="19">
        <v>0</v>
      </c>
      <c r="G327" s="19">
        <v>0</v>
      </c>
      <c r="H327" s="75">
        <v>0</v>
      </c>
      <c r="I327" s="19">
        <v>0</v>
      </c>
      <c r="J327" s="19">
        <v>0</v>
      </c>
      <c r="K327" s="19">
        <v>0</v>
      </c>
      <c r="L327" s="19">
        <v>0</v>
      </c>
      <c r="M327" s="34">
        <v>0</v>
      </c>
      <c r="N327" s="26">
        <v>0</v>
      </c>
      <c r="O327" s="86">
        <f>SUM(L327+N327)</f>
        <v>0</v>
      </c>
    </row>
    <row r="328" spans="1:15" ht="12" customHeight="1" x14ac:dyDescent="0.25">
      <c r="A328" s="112" t="s">
        <v>641</v>
      </c>
      <c r="B328" s="113"/>
      <c r="C328" s="113"/>
      <c r="D328" s="113"/>
      <c r="E328" s="114"/>
      <c r="F328" s="6">
        <f t="shared" ref="F328:G328" si="320">SUM(F327)</f>
        <v>0</v>
      </c>
      <c r="G328" s="6">
        <f t="shared" si="320"/>
        <v>0</v>
      </c>
      <c r="H328" s="73">
        <f t="shared" ref="H328:O328" si="321">SUM(H327)</f>
        <v>0</v>
      </c>
      <c r="I328" s="6">
        <f t="shared" ref="I328" si="322">SUM(I327)</f>
        <v>0</v>
      </c>
      <c r="J328" s="6">
        <f t="shared" si="321"/>
        <v>0</v>
      </c>
      <c r="K328" s="6">
        <f t="shared" ref="K328:L328" si="323">SUM(K327)</f>
        <v>0</v>
      </c>
      <c r="L328" s="6">
        <f t="shared" si="323"/>
        <v>0</v>
      </c>
      <c r="M328" s="6">
        <f t="shared" si="321"/>
        <v>0</v>
      </c>
      <c r="N328" s="6">
        <f t="shared" ref="N328" si="324">SUM(N327)</f>
        <v>0</v>
      </c>
      <c r="O328" s="6">
        <f t="shared" si="321"/>
        <v>0</v>
      </c>
    </row>
    <row r="329" spans="1:15" s="43" customFormat="1" ht="12" customHeight="1" x14ac:dyDescent="0.25">
      <c r="A329" s="18" t="s">
        <v>240</v>
      </c>
      <c r="B329" s="18" t="s">
        <v>644</v>
      </c>
      <c r="C329" s="18" t="s">
        <v>99</v>
      </c>
      <c r="D329" s="18" t="s">
        <v>248</v>
      </c>
      <c r="E329" s="18" t="s">
        <v>249</v>
      </c>
      <c r="F329" s="19">
        <v>0</v>
      </c>
      <c r="G329" s="19">
        <v>0</v>
      </c>
      <c r="H329" s="75">
        <v>0</v>
      </c>
      <c r="I329" s="19">
        <v>0</v>
      </c>
      <c r="J329" s="19">
        <v>0</v>
      </c>
      <c r="K329" s="19">
        <v>3000000</v>
      </c>
      <c r="L329" s="19">
        <v>3000000</v>
      </c>
      <c r="M329" s="19">
        <v>0</v>
      </c>
      <c r="N329" s="26">
        <v>0</v>
      </c>
      <c r="O329" s="86">
        <f>SUM(L329+N329)</f>
        <v>3000000</v>
      </c>
    </row>
    <row r="330" spans="1:15" ht="12" customHeight="1" x14ac:dyDescent="0.25">
      <c r="A330" s="115" t="s">
        <v>643</v>
      </c>
      <c r="B330" s="115"/>
      <c r="C330" s="115"/>
      <c r="D330" s="115"/>
      <c r="E330" s="116"/>
      <c r="F330" s="6">
        <f t="shared" ref="F330:G330" si="325">SUM(F329)</f>
        <v>0</v>
      </c>
      <c r="G330" s="6">
        <f t="shared" si="325"/>
        <v>0</v>
      </c>
      <c r="H330" s="73">
        <f t="shared" ref="H330:O330" si="326">SUM(H329)</f>
        <v>0</v>
      </c>
      <c r="I330" s="6">
        <f t="shared" ref="I330" si="327">SUM(I329)</f>
        <v>0</v>
      </c>
      <c r="J330" s="6">
        <f t="shared" si="326"/>
        <v>0</v>
      </c>
      <c r="K330" s="6">
        <f t="shared" ref="K330:L330" si="328">SUM(K329)</f>
        <v>3000000</v>
      </c>
      <c r="L330" s="6">
        <f t="shared" si="328"/>
        <v>3000000</v>
      </c>
      <c r="M330" s="6">
        <f t="shared" si="326"/>
        <v>0</v>
      </c>
      <c r="N330" s="6">
        <f t="shared" ref="N330" si="329">SUM(N329)</f>
        <v>0</v>
      </c>
      <c r="O330" s="6">
        <f t="shared" si="326"/>
        <v>3000000</v>
      </c>
    </row>
    <row r="331" spans="1:15" ht="12" customHeight="1" outlineLevel="1" x14ac:dyDescent="0.25">
      <c r="A331" s="3" t="s">
        <v>240</v>
      </c>
      <c r="B331" s="3" t="s">
        <v>268</v>
      </c>
      <c r="C331" s="3" t="s">
        <v>269</v>
      </c>
      <c r="D331" s="3" t="s">
        <v>101</v>
      </c>
      <c r="E331" s="4" t="s">
        <v>102</v>
      </c>
      <c r="F331" s="5">
        <v>0</v>
      </c>
      <c r="G331" s="5">
        <v>0</v>
      </c>
      <c r="H331" s="44">
        <v>0</v>
      </c>
      <c r="I331" s="5">
        <v>0</v>
      </c>
      <c r="J331" s="5">
        <v>0</v>
      </c>
      <c r="K331" s="19">
        <v>5000</v>
      </c>
      <c r="L331" s="19">
        <v>5000</v>
      </c>
      <c r="M331" s="34">
        <v>0</v>
      </c>
      <c r="N331" s="26">
        <v>0</v>
      </c>
      <c r="O331" s="86">
        <f>SUM(L331+N331)</f>
        <v>5000</v>
      </c>
    </row>
    <row r="332" spans="1:15" ht="12" customHeight="1" x14ac:dyDescent="0.25">
      <c r="A332" s="99" t="s">
        <v>270</v>
      </c>
      <c r="B332" s="100"/>
      <c r="C332" s="100"/>
      <c r="D332" s="100"/>
      <c r="E332" s="100"/>
      <c r="F332" s="6">
        <f t="shared" ref="F332:G332" si="330">SUM(F331)</f>
        <v>0</v>
      </c>
      <c r="G332" s="6">
        <f t="shared" si="330"/>
        <v>0</v>
      </c>
      <c r="H332" s="73">
        <f t="shared" ref="H332:K332" si="331">SUM(H331)</f>
        <v>0</v>
      </c>
      <c r="I332" s="6">
        <f t="shared" ref="I332" si="332">SUM(I331)</f>
        <v>0</v>
      </c>
      <c r="J332" s="6">
        <f t="shared" si="331"/>
        <v>0</v>
      </c>
      <c r="K332" s="6">
        <f t="shared" si="331"/>
        <v>5000</v>
      </c>
      <c r="L332" s="6">
        <f t="shared" ref="L332" si="333">SUM(L331)</f>
        <v>5000</v>
      </c>
      <c r="M332" s="6">
        <f t="shared" ref="M332:O332" si="334">SUM(M331)</f>
        <v>0</v>
      </c>
      <c r="N332" s="6">
        <f t="shared" ref="N332" si="335">SUM(N331)</f>
        <v>0</v>
      </c>
      <c r="O332" s="6">
        <f t="shared" si="334"/>
        <v>5000</v>
      </c>
    </row>
    <row r="333" spans="1:15" ht="12" customHeight="1" outlineLevel="1" x14ac:dyDescent="0.25">
      <c r="A333" s="3" t="s">
        <v>240</v>
      </c>
      <c r="B333" s="3" t="s">
        <v>271</v>
      </c>
      <c r="C333" s="3" t="s">
        <v>269</v>
      </c>
      <c r="D333" s="3" t="s">
        <v>101</v>
      </c>
      <c r="E333" s="4" t="s">
        <v>102</v>
      </c>
      <c r="F333" s="5">
        <v>0</v>
      </c>
      <c r="G333" s="5">
        <v>0</v>
      </c>
      <c r="H333" s="44">
        <v>0</v>
      </c>
      <c r="I333" s="5">
        <v>0</v>
      </c>
      <c r="J333" s="5">
        <v>0</v>
      </c>
      <c r="K333" s="19">
        <v>10000</v>
      </c>
      <c r="L333" s="19">
        <v>10000</v>
      </c>
      <c r="M333" s="5">
        <v>0</v>
      </c>
      <c r="N333" s="26">
        <v>0</v>
      </c>
      <c r="O333" s="86">
        <f>SUM(L333+N333)</f>
        <v>10000</v>
      </c>
    </row>
    <row r="334" spans="1:15" ht="12" customHeight="1" x14ac:dyDescent="0.25">
      <c r="A334" s="99" t="s">
        <v>272</v>
      </c>
      <c r="B334" s="100"/>
      <c r="C334" s="100"/>
      <c r="D334" s="100"/>
      <c r="E334" s="100"/>
      <c r="F334" s="6">
        <f t="shared" ref="F334:G334" si="336">SUM(F333)</f>
        <v>0</v>
      </c>
      <c r="G334" s="6">
        <f t="shared" si="336"/>
        <v>0</v>
      </c>
      <c r="H334" s="73">
        <f t="shared" ref="H334:K334" si="337">SUM(H333)</f>
        <v>0</v>
      </c>
      <c r="I334" s="6">
        <f t="shared" ref="I334" si="338">SUM(I333)</f>
        <v>0</v>
      </c>
      <c r="J334" s="6">
        <f t="shared" si="337"/>
        <v>0</v>
      </c>
      <c r="K334" s="6">
        <f t="shared" si="337"/>
        <v>10000</v>
      </c>
      <c r="L334" s="6">
        <f t="shared" ref="L334" si="339">SUM(L333)</f>
        <v>10000</v>
      </c>
      <c r="M334" s="6">
        <f t="shared" ref="M334:O334" si="340">SUM(M333)</f>
        <v>0</v>
      </c>
      <c r="N334" s="6">
        <f t="shared" ref="N334" si="341">SUM(N333)</f>
        <v>0</v>
      </c>
      <c r="O334" s="6">
        <f t="shared" si="340"/>
        <v>10000</v>
      </c>
    </row>
    <row r="335" spans="1:15" ht="12" customHeight="1" outlineLevel="1" x14ac:dyDescent="0.25">
      <c r="A335" s="3" t="s">
        <v>240</v>
      </c>
      <c r="B335" s="3" t="s">
        <v>273</v>
      </c>
      <c r="C335" s="3" t="s">
        <v>274</v>
      </c>
      <c r="D335" s="3" t="s">
        <v>101</v>
      </c>
      <c r="E335" s="4" t="s">
        <v>102</v>
      </c>
      <c r="F335" s="5">
        <v>0</v>
      </c>
      <c r="G335" s="5">
        <v>0</v>
      </c>
      <c r="H335" s="44">
        <v>0</v>
      </c>
      <c r="I335" s="5">
        <v>0</v>
      </c>
      <c r="J335" s="5">
        <v>0</v>
      </c>
      <c r="K335" s="26">
        <v>10000</v>
      </c>
      <c r="L335" s="26">
        <v>10000</v>
      </c>
      <c r="M335" s="5">
        <v>0</v>
      </c>
      <c r="N335" s="26">
        <v>0</v>
      </c>
      <c r="O335" s="86">
        <f>SUM(L335+N335)</f>
        <v>10000</v>
      </c>
    </row>
    <row r="336" spans="1:15" ht="12" customHeight="1" x14ac:dyDescent="0.25">
      <c r="A336" s="99" t="s">
        <v>275</v>
      </c>
      <c r="B336" s="100"/>
      <c r="C336" s="100"/>
      <c r="D336" s="100"/>
      <c r="E336" s="100"/>
      <c r="F336" s="6">
        <f t="shared" ref="F336:G336" si="342">SUM(F335)</f>
        <v>0</v>
      </c>
      <c r="G336" s="6">
        <f t="shared" si="342"/>
        <v>0</v>
      </c>
      <c r="H336" s="73">
        <f t="shared" ref="H336:K336" si="343">SUM(H335)</f>
        <v>0</v>
      </c>
      <c r="I336" s="6">
        <f t="shared" ref="I336" si="344">SUM(I335)</f>
        <v>0</v>
      </c>
      <c r="J336" s="6">
        <f t="shared" si="343"/>
        <v>0</v>
      </c>
      <c r="K336" s="6">
        <f t="shared" si="343"/>
        <v>10000</v>
      </c>
      <c r="L336" s="6">
        <f t="shared" ref="L336" si="345">SUM(L335)</f>
        <v>10000</v>
      </c>
      <c r="M336" s="6">
        <f t="shared" ref="M336:O336" si="346">SUM(M335)</f>
        <v>0</v>
      </c>
      <c r="N336" s="6">
        <f t="shared" ref="N336" si="347">SUM(N335)</f>
        <v>0</v>
      </c>
      <c r="O336" s="6">
        <f t="shared" si="346"/>
        <v>10000</v>
      </c>
    </row>
    <row r="337" spans="1:15" ht="12" customHeight="1" outlineLevel="1" x14ac:dyDescent="0.25">
      <c r="A337" s="3" t="s">
        <v>240</v>
      </c>
      <c r="B337" s="3" t="s">
        <v>276</v>
      </c>
      <c r="C337" s="3" t="s">
        <v>13</v>
      </c>
      <c r="D337" s="3" t="s">
        <v>277</v>
      </c>
      <c r="E337" s="4" t="s">
        <v>278</v>
      </c>
      <c r="F337" s="19">
        <v>0</v>
      </c>
      <c r="G337" s="19">
        <v>0</v>
      </c>
      <c r="H337" s="44">
        <v>0</v>
      </c>
      <c r="I337" s="25">
        <v>0</v>
      </c>
      <c r="J337" s="70">
        <f>SUM(G337+I337)</f>
        <v>0</v>
      </c>
      <c r="K337" s="5">
        <v>0</v>
      </c>
      <c r="L337" s="5">
        <v>0</v>
      </c>
      <c r="M337" s="30">
        <v>0</v>
      </c>
      <c r="N337" s="5">
        <v>0</v>
      </c>
      <c r="O337" s="5">
        <v>0</v>
      </c>
    </row>
    <row r="338" spans="1:15" ht="12" customHeight="1" outlineLevel="1" x14ac:dyDescent="0.25">
      <c r="A338" s="3" t="s">
        <v>240</v>
      </c>
      <c r="B338" s="3" t="s">
        <v>276</v>
      </c>
      <c r="C338" s="3" t="s">
        <v>279</v>
      </c>
      <c r="D338" s="3" t="s">
        <v>218</v>
      </c>
      <c r="E338" s="4" t="s">
        <v>219</v>
      </c>
      <c r="F338" s="19">
        <v>0</v>
      </c>
      <c r="G338" s="19">
        <v>0</v>
      </c>
      <c r="H338" s="34">
        <v>0</v>
      </c>
      <c r="I338" s="80">
        <v>0</v>
      </c>
      <c r="J338" s="70">
        <f t="shared" ref="J338:J339" si="348">SUM(G338+I338)</f>
        <v>0</v>
      </c>
      <c r="K338" s="5">
        <v>0</v>
      </c>
      <c r="L338" s="5">
        <v>0</v>
      </c>
      <c r="M338" s="30">
        <v>0</v>
      </c>
      <c r="N338" s="5">
        <v>0</v>
      </c>
      <c r="O338" s="5">
        <v>0</v>
      </c>
    </row>
    <row r="339" spans="1:15" ht="12" customHeight="1" outlineLevel="1" x14ac:dyDescent="0.25">
      <c r="A339" s="3" t="s">
        <v>240</v>
      </c>
      <c r="B339" s="3" t="s">
        <v>276</v>
      </c>
      <c r="C339" s="3" t="s">
        <v>279</v>
      </c>
      <c r="D339" s="3" t="s">
        <v>80</v>
      </c>
      <c r="E339" s="4" t="s">
        <v>81</v>
      </c>
      <c r="F339" s="19">
        <v>0</v>
      </c>
      <c r="G339" s="19">
        <v>0</v>
      </c>
      <c r="H339" s="72">
        <v>0</v>
      </c>
      <c r="I339" s="71">
        <v>0</v>
      </c>
      <c r="J339" s="70">
        <f t="shared" si="348"/>
        <v>0</v>
      </c>
      <c r="K339" s="5">
        <v>0</v>
      </c>
      <c r="L339" s="5">
        <v>0</v>
      </c>
      <c r="M339" s="30">
        <v>0</v>
      </c>
      <c r="N339" s="5">
        <v>0</v>
      </c>
      <c r="O339" s="5">
        <v>0</v>
      </c>
    </row>
    <row r="340" spans="1:15" ht="12" customHeight="1" outlineLevel="1" x14ac:dyDescent="0.25">
      <c r="A340" s="3" t="s">
        <v>240</v>
      </c>
      <c r="B340" s="3" t="s">
        <v>276</v>
      </c>
      <c r="C340" s="3" t="s">
        <v>279</v>
      </c>
      <c r="D340" s="3" t="s">
        <v>101</v>
      </c>
      <c r="E340" s="4" t="s">
        <v>102</v>
      </c>
      <c r="F340" s="5">
        <v>0</v>
      </c>
      <c r="G340" s="5">
        <v>0</v>
      </c>
      <c r="H340" s="44">
        <v>0</v>
      </c>
      <c r="I340" s="5">
        <v>0</v>
      </c>
      <c r="J340" s="5">
        <v>0</v>
      </c>
      <c r="K340" s="19">
        <v>50000</v>
      </c>
      <c r="L340" s="19">
        <v>50000</v>
      </c>
      <c r="M340" s="34">
        <v>0</v>
      </c>
      <c r="N340" s="26">
        <v>0</v>
      </c>
      <c r="O340" s="86">
        <f>SUM(L340+N340)</f>
        <v>50000</v>
      </c>
    </row>
    <row r="341" spans="1:15" ht="12" customHeight="1" outlineLevel="1" x14ac:dyDescent="0.25">
      <c r="A341" s="3" t="s">
        <v>240</v>
      </c>
      <c r="B341" s="3" t="s">
        <v>276</v>
      </c>
      <c r="C341" s="3" t="s">
        <v>279</v>
      </c>
      <c r="D341" s="3" t="s">
        <v>84</v>
      </c>
      <c r="E341" s="4" t="s">
        <v>85</v>
      </c>
      <c r="F341" s="5">
        <v>0</v>
      </c>
      <c r="G341" s="5">
        <v>0</v>
      </c>
      <c r="H341" s="44">
        <v>0</v>
      </c>
      <c r="I341" s="5">
        <v>0</v>
      </c>
      <c r="J341" s="5">
        <v>0</v>
      </c>
      <c r="K341" s="19">
        <v>20000</v>
      </c>
      <c r="L341" s="19">
        <v>20000</v>
      </c>
      <c r="M341" s="30">
        <v>0</v>
      </c>
      <c r="N341" s="26">
        <v>0</v>
      </c>
      <c r="O341" s="86">
        <f t="shared" ref="O341:O342" si="349">SUM(L341+N341)</f>
        <v>20000</v>
      </c>
    </row>
    <row r="342" spans="1:15" ht="12" customHeight="1" outlineLevel="1" x14ac:dyDescent="0.25">
      <c r="A342" s="3" t="s">
        <v>240</v>
      </c>
      <c r="B342" s="3" t="s">
        <v>276</v>
      </c>
      <c r="C342" s="3" t="s">
        <v>279</v>
      </c>
      <c r="D342" s="3" t="s">
        <v>248</v>
      </c>
      <c r="E342" s="4" t="s">
        <v>249</v>
      </c>
      <c r="F342" s="5">
        <v>0</v>
      </c>
      <c r="G342" s="5">
        <v>0</v>
      </c>
      <c r="H342" s="44">
        <v>0</v>
      </c>
      <c r="I342" s="5">
        <v>0</v>
      </c>
      <c r="J342" s="5">
        <v>0</v>
      </c>
      <c r="K342" s="19">
        <v>0</v>
      </c>
      <c r="L342" s="19">
        <v>0</v>
      </c>
      <c r="M342" s="5">
        <v>0</v>
      </c>
      <c r="N342" s="26">
        <v>0</v>
      </c>
      <c r="O342" s="86">
        <f t="shared" si="349"/>
        <v>0</v>
      </c>
    </row>
    <row r="343" spans="1:15" ht="12" customHeight="1" x14ac:dyDescent="0.25">
      <c r="A343" s="99" t="s">
        <v>280</v>
      </c>
      <c r="B343" s="100"/>
      <c r="C343" s="100"/>
      <c r="D343" s="100"/>
      <c r="E343" s="100"/>
      <c r="F343" s="6">
        <f t="shared" ref="F343:G343" si="350">SUM(F337:F342)</f>
        <v>0</v>
      </c>
      <c r="G343" s="6">
        <f t="shared" si="350"/>
        <v>0</v>
      </c>
      <c r="H343" s="73">
        <f t="shared" ref="H343:K343" si="351">SUM(H337:H342)</f>
        <v>0</v>
      </c>
      <c r="I343" s="6">
        <f t="shared" ref="I343" si="352">SUM(I337:I342)</f>
        <v>0</v>
      </c>
      <c r="J343" s="6">
        <f t="shared" si="351"/>
        <v>0</v>
      </c>
      <c r="K343" s="6">
        <f t="shared" si="351"/>
        <v>70000</v>
      </c>
      <c r="L343" s="6">
        <f t="shared" ref="L343" si="353">SUM(L337:L342)</f>
        <v>70000</v>
      </c>
      <c r="M343" s="6">
        <f t="shared" ref="M343:O343" si="354">SUM(M337:M342)</f>
        <v>0</v>
      </c>
      <c r="N343" s="6">
        <f t="shared" ref="N343" si="355">SUM(N337:N342)</f>
        <v>0</v>
      </c>
      <c r="O343" s="6">
        <f t="shared" si="354"/>
        <v>70000</v>
      </c>
    </row>
    <row r="344" spans="1:15" ht="12" customHeight="1" outlineLevel="1" x14ac:dyDescent="0.25">
      <c r="A344" s="3" t="s">
        <v>240</v>
      </c>
      <c r="B344" s="3" t="s">
        <v>281</v>
      </c>
      <c r="C344" s="3" t="s">
        <v>13</v>
      </c>
      <c r="D344" s="3" t="s">
        <v>277</v>
      </c>
      <c r="E344" s="4" t="s">
        <v>278</v>
      </c>
      <c r="F344" s="19">
        <v>0</v>
      </c>
      <c r="G344" s="19">
        <v>0</v>
      </c>
      <c r="H344" s="44">
        <v>0</v>
      </c>
      <c r="I344" s="25">
        <v>0</v>
      </c>
      <c r="J344" s="70">
        <f>SUM(G344+I344)</f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</row>
    <row r="345" spans="1:15" ht="12" customHeight="1" outlineLevel="1" x14ac:dyDescent="0.25">
      <c r="A345" s="3" t="s">
        <v>240</v>
      </c>
      <c r="B345" s="3" t="s">
        <v>281</v>
      </c>
      <c r="C345" s="3" t="s">
        <v>99</v>
      </c>
      <c r="D345" s="3" t="s">
        <v>218</v>
      </c>
      <c r="E345" s="4" t="s">
        <v>219</v>
      </c>
      <c r="F345" s="19">
        <v>0</v>
      </c>
      <c r="G345" s="19">
        <v>0</v>
      </c>
      <c r="H345" s="34">
        <v>0</v>
      </c>
      <c r="I345" s="80">
        <v>0</v>
      </c>
      <c r="J345" s="70">
        <f t="shared" ref="J345:J346" si="356">SUM(G345+I345)</f>
        <v>0</v>
      </c>
      <c r="K345" s="5">
        <v>0</v>
      </c>
      <c r="L345" s="5">
        <v>0</v>
      </c>
      <c r="M345" s="30">
        <v>0</v>
      </c>
      <c r="N345" s="5">
        <v>0</v>
      </c>
      <c r="O345" s="5">
        <v>0</v>
      </c>
    </row>
    <row r="346" spans="1:15" ht="12" customHeight="1" outlineLevel="1" x14ac:dyDescent="0.25">
      <c r="A346" s="3" t="s">
        <v>240</v>
      </c>
      <c r="B346" s="3" t="s">
        <v>281</v>
      </c>
      <c r="C346" s="3" t="s">
        <v>99</v>
      </c>
      <c r="D346" s="3" t="s">
        <v>80</v>
      </c>
      <c r="E346" s="4" t="s">
        <v>81</v>
      </c>
      <c r="F346" s="19">
        <v>0</v>
      </c>
      <c r="G346" s="19">
        <v>0</v>
      </c>
      <c r="H346" s="44">
        <v>0</v>
      </c>
      <c r="I346" s="25">
        <v>0</v>
      </c>
      <c r="J346" s="70">
        <f t="shared" si="356"/>
        <v>0</v>
      </c>
      <c r="K346" s="5">
        <v>0</v>
      </c>
      <c r="L346" s="5">
        <v>0</v>
      </c>
      <c r="M346" s="30">
        <v>0</v>
      </c>
      <c r="N346" s="5">
        <v>0</v>
      </c>
      <c r="O346" s="5">
        <v>0</v>
      </c>
    </row>
    <row r="347" spans="1:15" ht="12" customHeight="1" outlineLevel="1" x14ac:dyDescent="0.25">
      <c r="A347" s="3" t="s">
        <v>240</v>
      </c>
      <c r="B347" s="3" t="s">
        <v>281</v>
      </c>
      <c r="C347" s="3" t="s">
        <v>99</v>
      </c>
      <c r="D347" s="3" t="s">
        <v>263</v>
      </c>
      <c r="E347" s="4" t="s">
        <v>264</v>
      </c>
      <c r="F347" s="5">
        <v>0</v>
      </c>
      <c r="G347" s="5">
        <v>0</v>
      </c>
      <c r="H347" s="44">
        <v>0</v>
      </c>
      <c r="I347" s="5">
        <v>0</v>
      </c>
      <c r="J347" s="5">
        <v>0</v>
      </c>
      <c r="K347" s="19">
        <v>30000</v>
      </c>
      <c r="L347" s="19">
        <v>30000</v>
      </c>
      <c r="M347" s="30">
        <v>0</v>
      </c>
      <c r="N347" s="26">
        <v>0</v>
      </c>
      <c r="O347" s="86">
        <f>SUM(L347+N347)</f>
        <v>30000</v>
      </c>
    </row>
    <row r="348" spans="1:15" ht="12" customHeight="1" outlineLevel="1" x14ac:dyDescent="0.25">
      <c r="A348" s="3" t="s">
        <v>240</v>
      </c>
      <c r="B348" s="3" t="s">
        <v>281</v>
      </c>
      <c r="C348" s="3" t="s">
        <v>99</v>
      </c>
      <c r="D348" s="3" t="s">
        <v>101</v>
      </c>
      <c r="E348" s="4" t="s">
        <v>102</v>
      </c>
      <c r="F348" s="5">
        <v>0</v>
      </c>
      <c r="G348" s="5">
        <v>0</v>
      </c>
      <c r="H348" s="44">
        <v>0</v>
      </c>
      <c r="I348" s="5">
        <v>0</v>
      </c>
      <c r="J348" s="5">
        <v>0</v>
      </c>
      <c r="K348" s="19">
        <v>60000</v>
      </c>
      <c r="L348" s="19">
        <v>60000</v>
      </c>
      <c r="M348" s="30">
        <v>0</v>
      </c>
      <c r="N348" s="26">
        <v>0</v>
      </c>
      <c r="O348" s="86">
        <f t="shared" ref="O348:O349" si="357">SUM(L348+N348)</f>
        <v>60000</v>
      </c>
    </row>
    <row r="349" spans="1:15" ht="12" customHeight="1" outlineLevel="1" x14ac:dyDescent="0.25">
      <c r="A349" s="3" t="s">
        <v>240</v>
      </c>
      <c r="B349" s="3" t="s">
        <v>281</v>
      </c>
      <c r="C349" s="3" t="s">
        <v>99</v>
      </c>
      <c r="D349" s="3" t="s">
        <v>84</v>
      </c>
      <c r="E349" s="4" t="s">
        <v>85</v>
      </c>
      <c r="F349" s="5">
        <v>0</v>
      </c>
      <c r="G349" s="5">
        <v>0</v>
      </c>
      <c r="H349" s="44">
        <v>0</v>
      </c>
      <c r="I349" s="5">
        <v>0</v>
      </c>
      <c r="J349" s="5">
        <v>0</v>
      </c>
      <c r="K349" s="19">
        <v>20000</v>
      </c>
      <c r="L349" s="19">
        <v>20000</v>
      </c>
      <c r="M349" s="30">
        <v>0</v>
      </c>
      <c r="N349" s="26">
        <v>0</v>
      </c>
      <c r="O349" s="86">
        <f t="shared" si="357"/>
        <v>20000</v>
      </c>
    </row>
    <row r="350" spans="1:15" ht="12" customHeight="1" x14ac:dyDescent="0.25">
      <c r="A350" s="99" t="s">
        <v>282</v>
      </c>
      <c r="B350" s="100"/>
      <c r="C350" s="100"/>
      <c r="D350" s="100"/>
      <c r="E350" s="100"/>
      <c r="F350" s="6">
        <f t="shared" ref="F350:G350" si="358">SUM(F344:F349)</f>
        <v>0</v>
      </c>
      <c r="G350" s="6">
        <f t="shared" si="358"/>
        <v>0</v>
      </c>
      <c r="H350" s="73">
        <f t="shared" ref="H350:K350" si="359">SUM(H344:H349)</f>
        <v>0</v>
      </c>
      <c r="I350" s="6">
        <f t="shared" ref="I350" si="360">SUM(I344:I349)</f>
        <v>0</v>
      </c>
      <c r="J350" s="6">
        <f t="shared" si="359"/>
        <v>0</v>
      </c>
      <c r="K350" s="6">
        <f t="shared" si="359"/>
        <v>110000</v>
      </c>
      <c r="L350" s="6">
        <f t="shared" ref="L350" si="361">SUM(L344:L349)</f>
        <v>110000</v>
      </c>
      <c r="M350" s="6">
        <f t="shared" ref="M350:O350" si="362">SUM(M344:M349)</f>
        <v>0</v>
      </c>
      <c r="N350" s="6">
        <f t="shared" ref="N350" si="363">SUM(N344:N349)</f>
        <v>0</v>
      </c>
      <c r="O350" s="6">
        <f t="shared" si="362"/>
        <v>110000</v>
      </c>
    </row>
    <row r="351" spans="1:15" ht="12" customHeight="1" outlineLevel="1" x14ac:dyDescent="0.25">
      <c r="A351" s="3" t="s">
        <v>240</v>
      </c>
      <c r="B351" s="3" t="s">
        <v>283</v>
      </c>
      <c r="C351" s="3" t="s">
        <v>284</v>
      </c>
      <c r="D351" s="3" t="s">
        <v>101</v>
      </c>
      <c r="E351" s="4" t="s">
        <v>102</v>
      </c>
      <c r="F351" s="5">
        <v>0</v>
      </c>
      <c r="G351" s="5">
        <v>0</v>
      </c>
      <c r="H351" s="44">
        <v>0</v>
      </c>
      <c r="I351" s="5">
        <v>0</v>
      </c>
      <c r="J351" s="5">
        <v>0</v>
      </c>
      <c r="K351" s="19">
        <v>10000</v>
      </c>
      <c r="L351" s="19">
        <v>10000</v>
      </c>
      <c r="M351" s="5">
        <v>0</v>
      </c>
      <c r="N351" s="26">
        <v>0</v>
      </c>
      <c r="O351" s="86">
        <f>SUM(L351+N351)</f>
        <v>10000</v>
      </c>
    </row>
    <row r="352" spans="1:15" ht="12" customHeight="1" x14ac:dyDescent="0.25">
      <c r="A352" s="99" t="s">
        <v>285</v>
      </c>
      <c r="B352" s="100"/>
      <c r="C352" s="100"/>
      <c r="D352" s="100"/>
      <c r="E352" s="100"/>
      <c r="F352" s="6">
        <f t="shared" ref="F352:G352" si="364">SUM(F351)</f>
        <v>0</v>
      </c>
      <c r="G352" s="6">
        <f t="shared" si="364"/>
        <v>0</v>
      </c>
      <c r="H352" s="73">
        <f t="shared" ref="H352:K352" si="365">SUM(H351)</f>
        <v>0</v>
      </c>
      <c r="I352" s="6">
        <f t="shared" ref="I352" si="366">SUM(I351)</f>
        <v>0</v>
      </c>
      <c r="J352" s="6">
        <f t="shared" si="365"/>
        <v>0</v>
      </c>
      <c r="K352" s="6">
        <f t="shared" si="365"/>
        <v>10000</v>
      </c>
      <c r="L352" s="6">
        <f t="shared" ref="L352" si="367">SUM(L351)</f>
        <v>10000</v>
      </c>
      <c r="M352" s="6">
        <f t="shared" ref="M352:O352" si="368">SUM(M351)</f>
        <v>0</v>
      </c>
      <c r="N352" s="6">
        <f t="shared" ref="N352" si="369">SUM(N351)</f>
        <v>0</v>
      </c>
      <c r="O352" s="6">
        <f t="shared" si="368"/>
        <v>10000</v>
      </c>
    </row>
    <row r="353" spans="1:18" ht="12" customHeight="1" outlineLevel="1" x14ac:dyDescent="0.25">
      <c r="A353" s="3" t="s">
        <v>240</v>
      </c>
      <c r="B353" s="3" t="s">
        <v>286</v>
      </c>
      <c r="C353" s="3" t="s">
        <v>287</v>
      </c>
      <c r="D353" s="3" t="s">
        <v>101</v>
      </c>
      <c r="E353" s="4" t="s">
        <v>102</v>
      </c>
      <c r="F353" s="5">
        <v>0</v>
      </c>
      <c r="G353" s="5">
        <v>0</v>
      </c>
      <c r="H353" s="44">
        <v>0</v>
      </c>
      <c r="I353" s="5">
        <v>0</v>
      </c>
      <c r="J353" s="5">
        <v>0</v>
      </c>
      <c r="K353" s="19">
        <v>5000</v>
      </c>
      <c r="L353" s="19">
        <v>5000</v>
      </c>
      <c r="M353" s="34">
        <v>0</v>
      </c>
      <c r="N353" s="26">
        <v>0</v>
      </c>
      <c r="O353" s="86">
        <f>SUM(L353+N353)</f>
        <v>5000</v>
      </c>
    </row>
    <row r="354" spans="1:18" ht="12" customHeight="1" x14ac:dyDescent="0.25">
      <c r="A354" s="99" t="s">
        <v>288</v>
      </c>
      <c r="B354" s="100"/>
      <c r="C354" s="100"/>
      <c r="D354" s="100"/>
      <c r="E354" s="100"/>
      <c r="F354" s="6">
        <f t="shared" ref="F354:G354" si="370">SUM(F353)</f>
        <v>0</v>
      </c>
      <c r="G354" s="6">
        <f t="shared" si="370"/>
        <v>0</v>
      </c>
      <c r="H354" s="73">
        <f t="shared" ref="H354:K354" si="371">SUM(H353)</f>
        <v>0</v>
      </c>
      <c r="I354" s="6">
        <f t="shared" ref="I354" si="372">SUM(I353)</f>
        <v>0</v>
      </c>
      <c r="J354" s="6">
        <f t="shared" si="371"/>
        <v>0</v>
      </c>
      <c r="K354" s="6">
        <f t="shared" si="371"/>
        <v>5000</v>
      </c>
      <c r="L354" s="6">
        <f t="shared" ref="L354" si="373">SUM(L353)</f>
        <v>5000</v>
      </c>
      <c r="M354" s="6">
        <f t="shared" ref="M354:O354" si="374">SUM(M353)</f>
        <v>0</v>
      </c>
      <c r="N354" s="6">
        <f t="shared" ref="N354" si="375">SUM(N353)</f>
        <v>0</v>
      </c>
      <c r="O354" s="6">
        <f t="shared" si="374"/>
        <v>5000</v>
      </c>
    </row>
    <row r="355" spans="1:18" ht="12" customHeight="1" outlineLevel="1" x14ac:dyDescent="0.25">
      <c r="A355" s="3" t="s">
        <v>240</v>
      </c>
      <c r="B355" s="3" t="s">
        <v>289</v>
      </c>
      <c r="C355" s="3" t="s">
        <v>290</v>
      </c>
      <c r="D355" s="3" t="s">
        <v>101</v>
      </c>
      <c r="E355" s="4" t="s">
        <v>102</v>
      </c>
      <c r="F355" s="5">
        <v>0</v>
      </c>
      <c r="G355" s="5">
        <v>0</v>
      </c>
      <c r="H355" s="44">
        <v>0</v>
      </c>
      <c r="I355" s="5">
        <v>0</v>
      </c>
      <c r="J355" s="5">
        <v>0</v>
      </c>
      <c r="K355" s="19">
        <v>150000</v>
      </c>
      <c r="L355" s="19">
        <v>150000</v>
      </c>
      <c r="M355" s="34">
        <v>0</v>
      </c>
      <c r="N355" s="26">
        <v>0</v>
      </c>
      <c r="O355" s="86">
        <f>SUM(L355+N355)</f>
        <v>150000</v>
      </c>
    </row>
    <row r="356" spans="1:18" ht="12" customHeight="1" x14ac:dyDescent="0.25">
      <c r="A356" s="99" t="s">
        <v>291</v>
      </c>
      <c r="B356" s="100"/>
      <c r="C356" s="100"/>
      <c r="D356" s="100"/>
      <c r="E356" s="100"/>
      <c r="F356" s="6">
        <f t="shared" ref="F356:G356" si="376">SUM(F355)</f>
        <v>0</v>
      </c>
      <c r="G356" s="6">
        <f t="shared" si="376"/>
        <v>0</v>
      </c>
      <c r="H356" s="73">
        <f t="shared" ref="H356:K356" si="377">SUM(H355)</f>
        <v>0</v>
      </c>
      <c r="I356" s="6">
        <f t="shared" ref="I356" si="378">SUM(I355)</f>
        <v>0</v>
      </c>
      <c r="J356" s="6">
        <f t="shared" si="377"/>
        <v>0</v>
      </c>
      <c r="K356" s="6">
        <f t="shared" si="377"/>
        <v>150000</v>
      </c>
      <c r="L356" s="6">
        <f t="shared" ref="L356" si="379">SUM(L355)</f>
        <v>150000</v>
      </c>
      <c r="M356" s="6">
        <f t="shared" ref="M356:O356" si="380">SUM(M355)</f>
        <v>0</v>
      </c>
      <c r="N356" s="6">
        <f t="shared" ref="N356" si="381">SUM(N355)</f>
        <v>0</v>
      </c>
      <c r="O356" s="6">
        <f t="shared" si="380"/>
        <v>150000</v>
      </c>
    </row>
    <row r="357" spans="1:18" ht="12" customHeight="1" outlineLevel="1" x14ac:dyDescent="0.25">
      <c r="A357" s="3" t="s">
        <v>240</v>
      </c>
      <c r="B357" s="3" t="s">
        <v>292</v>
      </c>
      <c r="C357" s="3" t="s">
        <v>107</v>
      </c>
      <c r="D357" s="3" t="s">
        <v>101</v>
      </c>
      <c r="E357" s="4" t="s">
        <v>102</v>
      </c>
      <c r="F357" s="5">
        <v>0</v>
      </c>
      <c r="G357" s="5">
        <v>0</v>
      </c>
      <c r="H357" s="44">
        <v>0</v>
      </c>
      <c r="I357" s="5">
        <v>0</v>
      </c>
      <c r="J357" s="5">
        <v>0</v>
      </c>
      <c r="K357" s="19">
        <v>0</v>
      </c>
      <c r="L357" s="19">
        <v>0</v>
      </c>
      <c r="M357" s="5">
        <v>0</v>
      </c>
      <c r="N357" s="26">
        <v>0</v>
      </c>
      <c r="O357" s="86">
        <f>SUM(L357+N357)</f>
        <v>0</v>
      </c>
    </row>
    <row r="358" spans="1:18" ht="12" customHeight="1" x14ac:dyDescent="0.25">
      <c r="A358" s="99" t="s">
        <v>293</v>
      </c>
      <c r="B358" s="100"/>
      <c r="C358" s="100"/>
      <c r="D358" s="100"/>
      <c r="E358" s="100"/>
      <c r="F358" s="6">
        <f t="shared" ref="F358:G358" si="382">SUM(F357)</f>
        <v>0</v>
      </c>
      <c r="G358" s="6">
        <f t="shared" si="382"/>
        <v>0</v>
      </c>
      <c r="H358" s="73">
        <f t="shared" ref="H358:K358" si="383">SUM(H357)</f>
        <v>0</v>
      </c>
      <c r="I358" s="6">
        <f t="shared" ref="I358" si="384">SUM(I357)</f>
        <v>0</v>
      </c>
      <c r="J358" s="6">
        <f t="shared" si="383"/>
        <v>0</v>
      </c>
      <c r="K358" s="6">
        <f t="shared" si="383"/>
        <v>0</v>
      </c>
      <c r="L358" s="6">
        <f t="shared" ref="L358" si="385">SUM(L357)</f>
        <v>0</v>
      </c>
      <c r="M358" s="6">
        <f t="shared" ref="M358:O358" si="386">SUM(M357)</f>
        <v>0</v>
      </c>
      <c r="N358" s="6">
        <f t="shared" ref="N358" si="387">SUM(N357)</f>
        <v>0</v>
      </c>
      <c r="O358" s="6">
        <f t="shared" si="386"/>
        <v>0</v>
      </c>
    </row>
    <row r="359" spans="1:18" ht="12" customHeight="1" outlineLevel="1" x14ac:dyDescent="0.25">
      <c r="A359" s="3" t="s">
        <v>240</v>
      </c>
      <c r="B359" s="3" t="s">
        <v>294</v>
      </c>
      <c r="C359" s="3" t="s">
        <v>290</v>
      </c>
      <c r="D359" s="3" t="s">
        <v>101</v>
      </c>
      <c r="E359" s="4" t="s">
        <v>102</v>
      </c>
      <c r="F359" s="5">
        <v>0</v>
      </c>
      <c r="G359" s="5">
        <v>0</v>
      </c>
      <c r="H359" s="44">
        <v>0</v>
      </c>
      <c r="I359" s="5">
        <v>0</v>
      </c>
      <c r="J359" s="5">
        <v>0</v>
      </c>
      <c r="K359" s="19">
        <v>0</v>
      </c>
      <c r="L359" s="19">
        <v>0</v>
      </c>
      <c r="M359" s="5">
        <v>0</v>
      </c>
      <c r="N359" s="26">
        <v>0</v>
      </c>
      <c r="O359" s="86">
        <f>SUM(L359+N359)</f>
        <v>0</v>
      </c>
      <c r="R359" s="91"/>
    </row>
    <row r="360" spans="1:18" ht="12" customHeight="1" x14ac:dyDescent="0.25">
      <c r="A360" s="99" t="s">
        <v>295</v>
      </c>
      <c r="B360" s="100"/>
      <c r="C360" s="100"/>
      <c r="D360" s="100"/>
      <c r="E360" s="100"/>
      <c r="F360" s="6">
        <f t="shared" ref="F360:G360" si="388">SUM(F359)</f>
        <v>0</v>
      </c>
      <c r="G360" s="6">
        <f t="shared" si="388"/>
        <v>0</v>
      </c>
      <c r="H360" s="73">
        <f t="shared" ref="H360:K360" si="389">SUM(H359)</f>
        <v>0</v>
      </c>
      <c r="I360" s="6">
        <f t="shared" ref="I360" si="390">SUM(I359)</f>
        <v>0</v>
      </c>
      <c r="J360" s="6">
        <f t="shared" si="389"/>
        <v>0</v>
      </c>
      <c r="K360" s="6">
        <f t="shared" si="389"/>
        <v>0</v>
      </c>
      <c r="L360" s="6">
        <f t="shared" ref="L360" si="391">SUM(L359)</f>
        <v>0</v>
      </c>
      <c r="M360" s="6">
        <f t="shared" ref="M360:O360" si="392">SUM(M359)</f>
        <v>0</v>
      </c>
      <c r="N360" s="6">
        <f t="shared" ref="N360" si="393">SUM(N359)</f>
        <v>0</v>
      </c>
      <c r="O360" s="6">
        <f t="shared" si="392"/>
        <v>0</v>
      </c>
    </row>
    <row r="361" spans="1:18" ht="12" customHeight="1" outlineLevel="1" x14ac:dyDescent="0.25">
      <c r="A361" s="3" t="s">
        <v>240</v>
      </c>
      <c r="B361" s="3" t="s">
        <v>296</v>
      </c>
      <c r="C361" s="3" t="s">
        <v>13</v>
      </c>
      <c r="D361" s="3" t="s">
        <v>115</v>
      </c>
      <c r="E361" s="4" t="s">
        <v>116</v>
      </c>
      <c r="F361" s="19">
        <v>0</v>
      </c>
      <c r="G361" s="19">
        <v>0</v>
      </c>
      <c r="H361" s="44">
        <v>0</v>
      </c>
      <c r="I361" s="25">
        <v>0</v>
      </c>
      <c r="J361" s="70">
        <f>SUM(G361+I361)</f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</row>
    <row r="362" spans="1:18" ht="12" customHeight="1" outlineLevel="1" x14ac:dyDescent="0.25">
      <c r="A362" s="3" t="s">
        <v>240</v>
      </c>
      <c r="B362" s="3" t="s">
        <v>296</v>
      </c>
      <c r="C362" s="3" t="s">
        <v>13</v>
      </c>
      <c r="D362" s="3" t="s">
        <v>613</v>
      </c>
      <c r="E362" s="4" t="s">
        <v>298</v>
      </c>
      <c r="F362" s="19">
        <v>0</v>
      </c>
      <c r="G362" s="19">
        <v>0</v>
      </c>
      <c r="H362" s="44">
        <v>0</v>
      </c>
      <c r="I362" s="25">
        <v>0</v>
      </c>
      <c r="J362" s="70">
        <f t="shared" ref="J362:J364" si="394">SUM(G362+I362)</f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</row>
    <row r="363" spans="1:18" ht="12" customHeight="1" outlineLevel="1" x14ac:dyDescent="0.25">
      <c r="A363" s="3" t="s">
        <v>240</v>
      </c>
      <c r="B363" s="3" t="s">
        <v>296</v>
      </c>
      <c r="C363" s="3" t="s">
        <v>13</v>
      </c>
      <c r="D363" s="3" t="s">
        <v>297</v>
      </c>
      <c r="E363" s="4" t="s">
        <v>298</v>
      </c>
      <c r="F363" s="19">
        <v>0</v>
      </c>
      <c r="G363" s="19">
        <v>0</v>
      </c>
      <c r="H363" s="44">
        <v>0</v>
      </c>
      <c r="I363" s="25">
        <v>0</v>
      </c>
      <c r="J363" s="70">
        <f t="shared" si="394"/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</row>
    <row r="364" spans="1:18" ht="12" customHeight="1" outlineLevel="1" x14ac:dyDescent="0.25">
      <c r="A364" s="3" t="s">
        <v>240</v>
      </c>
      <c r="B364" s="3" t="s">
        <v>296</v>
      </c>
      <c r="C364" s="3" t="s">
        <v>269</v>
      </c>
      <c r="D364" s="3" t="s">
        <v>299</v>
      </c>
      <c r="E364" s="4" t="s">
        <v>300</v>
      </c>
      <c r="F364" s="19">
        <v>0</v>
      </c>
      <c r="G364" s="19">
        <v>0</v>
      </c>
      <c r="H364" s="44">
        <v>0</v>
      </c>
      <c r="I364" s="25">
        <v>0</v>
      </c>
      <c r="J364" s="70">
        <f t="shared" si="394"/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</row>
    <row r="365" spans="1:18" ht="12" customHeight="1" outlineLevel="1" x14ac:dyDescent="0.25">
      <c r="A365" s="3" t="s">
        <v>240</v>
      </c>
      <c r="B365" s="3" t="s">
        <v>296</v>
      </c>
      <c r="C365" s="3" t="s">
        <v>269</v>
      </c>
      <c r="D365" s="3" t="s">
        <v>128</v>
      </c>
      <c r="E365" s="4" t="s">
        <v>129</v>
      </c>
      <c r="F365" s="5">
        <v>0</v>
      </c>
      <c r="G365" s="5">
        <v>0</v>
      </c>
      <c r="H365" s="44">
        <v>0</v>
      </c>
      <c r="I365" s="5">
        <v>0</v>
      </c>
      <c r="J365" s="5">
        <v>0</v>
      </c>
      <c r="K365" s="19">
        <v>0</v>
      </c>
      <c r="L365" s="19">
        <v>0</v>
      </c>
      <c r="M365" s="5">
        <v>0</v>
      </c>
      <c r="N365" s="26">
        <v>0</v>
      </c>
      <c r="O365" s="86">
        <f>SUM(L365+N365)</f>
        <v>0</v>
      </c>
    </row>
    <row r="366" spans="1:18" ht="12" customHeight="1" outlineLevel="1" x14ac:dyDescent="0.25">
      <c r="A366" s="3" t="s">
        <v>240</v>
      </c>
      <c r="B366" s="3" t="s">
        <v>296</v>
      </c>
      <c r="C366" s="3" t="s">
        <v>269</v>
      </c>
      <c r="D366" s="3" t="s">
        <v>263</v>
      </c>
      <c r="E366" s="4" t="s">
        <v>264</v>
      </c>
      <c r="F366" s="5">
        <v>0</v>
      </c>
      <c r="G366" s="5">
        <v>0</v>
      </c>
      <c r="H366" s="44">
        <v>0</v>
      </c>
      <c r="I366" s="5">
        <v>0</v>
      </c>
      <c r="J366" s="5">
        <v>0</v>
      </c>
      <c r="K366" s="19">
        <v>0</v>
      </c>
      <c r="L366" s="19">
        <v>0</v>
      </c>
      <c r="M366" s="5">
        <v>0</v>
      </c>
      <c r="N366" s="26">
        <v>0</v>
      </c>
      <c r="O366" s="86">
        <f t="shared" ref="O366:O371" si="395">SUM(L366+N366)</f>
        <v>0</v>
      </c>
    </row>
    <row r="367" spans="1:18" ht="12" customHeight="1" outlineLevel="1" x14ac:dyDescent="0.25">
      <c r="A367" s="3" t="s">
        <v>240</v>
      </c>
      <c r="B367" s="3" t="s">
        <v>296</v>
      </c>
      <c r="C367" s="3" t="s">
        <v>269</v>
      </c>
      <c r="D367" s="3" t="s">
        <v>101</v>
      </c>
      <c r="E367" s="4" t="s">
        <v>102</v>
      </c>
      <c r="F367" s="5">
        <v>0</v>
      </c>
      <c r="G367" s="5">
        <v>0</v>
      </c>
      <c r="H367" s="44">
        <v>0</v>
      </c>
      <c r="I367" s="5">
        <v>0</v>
      </c>
      <c r="J367" s="5">
        <v>0</v>
      </c>
      <c r="K367" s="19">
        <v>0</v>
      </c>
      <c r="L367" s="19">
        <v>0</v>
      </c>
      <c r="M367" s="30">
        <v>0</v>
      </c>
      <c r="N367" s="26">
        <v>0</v>
      </c>
      <c r="O367" s="86">
        <f t="shared" si="395"/>
        <v>0</v>
      </c>
    </row>
    <row r="368" spans="1:18" ht="12" customHeight="1" outlineLevel="1" x14ac:dyDescent="0.25">
      <c r="A368" s="3" t="s">
        <v>240</v>
      </c>
      <c r="B368" s="3" t="s">
        <v>296</v>
      </c>
      <c r="C368" s="3" t="s">
        <v>269</v>
      </c>
      <c r="D368" s="3" t="s">
        <v>84</v>
      </c>
      <c r="E368" s="4" t="s">
        <v>85</v>
      </c>
      <c r="F368" s="5">
        <v>0</v>
      </c>
      <c r="G368" s="5">
        <v>0</v>
      </c>
      <c r="H368" s="44">
        <v>0</v>
      </c>
      <c r="I368" s="5">
        <v>0</v>
      </c>
      <c r="J368" s="5">
        <v>0</v>
      </c>
      <c r="K368" s="19">
        <v>0</v>
      </c>
      <c r="L368" s="19">
        <v>0</v>
      </c>
      <c r="M368" s="30">
        <v>0</v>
      </c>
      <c r="N368" s="26">
        <v>0</v>
      </c>
      <c r="O368" s="86">
        <f t="shared" si="395"/>
        <v>0</v>
      </c>
    </row>
    <row r="369" spans="1:19" ht="12" customHeight="1" outlineLevel="1" x14ac:dyDescent="0.25">
      <c r="A369" s="3" t="s">
        <v>240</v>
      </c>
      <c r="B369" s="3" t="s">
        <v>296</v>
      </c>
      <c r="C369" s="3" t="s">
        <v>269</v>
      </c>
      <c r="D369" s="3" t="s">
        <v>203</v>
      </c>
      <c r="E369" s="4" t="s">
        <v>204</v>
      </c>
      <c r="F369" s="5">
        <v>0</v>
      </c>
      <c r="G369" s="5">
        <v>0</v>
      </c>
      <c r="H369" s="44">
        <v>0</v>
      </c>
      <c r="I369" s="5">
        <v>0</v>
      </c>
      <c r="J369" s="5">
        <v>0</v>
      </c>
      <c r="K369" s="19">
        <v>0</v>
      </c>
      <c r="L369" s="19">
        <v>0</v>
      </c>
      <c r="M369" s="5">
        <v>0</v>
      </c>
      <c r="N369" s="26">
        <v>0</v>
      </c>
      <c r="O369" s="86">
        <f t="shared" si="395"/>
        <v>0</v>
      </c>
    </row>
    <row r="370" spans="1:19" ht="12" customHeight="1" outlineLevel="1" x14ac:dyDescent="0.25">
      <c r="A370" s="3" t="s">
        <v>240</v>
      </c>
      <c r="B370" s="3" t="s">
        <v>296</v>
      </c>
      <c r="C370" s="3" t="s">
        <v>269</v>
      </c>
      <c r="D370" s="3" t="s">
        <v>248</v>
      </c>
      <c r="E370" s="4" t="s">
        <v>249</v>
      </c>
      <c r="F370" s="5">
        <v>0</v>
      </c>
      <c r="G370" s="5">
        <v>0</v>
      </c>
      <c r="H370" s="44">
        <v>0</v>
      </c>
      <c r="I370" s="5">
        <v>0</v>
      </c>
      <c r="J370" s="5">
        <v>0</v>
      </c>
      <c r="K370" s="19">
        <v>0</v>
      </c>
      <c r="L370" s="19">
        <v>0</v>
      </c>
      <c r="M370" s="5">
        <v>0</v>
      </c>
      <c r="N370" s="26">
        <v>0</v>
      </c>
      <c r="O370" s="86">
        <f t="shared" si="395"/>
        <v>0</v>
      </c>
    </row>
    <row r="371" spans="1:19" ht="12" customHeight="1" outlineLevel="1" x14ac:dyDescent="0.25">
      <c r="A371" s="3" t="s">
        <v>240</v>
      </c>
      <c r="B371" s="3" t="s">
        <v>296</v>
      </c>
      <c r="C371" s="3" t="s">
        <v>269</v>
      </c>
      <c r="D371" s="3" t="s">
        <v>231</v>
      </c>
      <c r="E371" s="4" t="s">
        <v>232</v>
      </c>
      <c r="F371" s="5">
        <v>0</v>
      </c>
      <c r="G371" s="5">
        <v>0</v>
      </c>
      <c r="H371" s="44">
        <v>0</v>
      </c>
      <c r="I371" s="5">
        <v>0</v>
      </c>
      <c r="J371" s="5">
        <v>0</v>
      </c>
      <c r="K371" s="19">
        <v>0</v>
      </c>
      <c r="L371" s="19">
        <v>0</v>
      </c>
      <c r="M371" s="5">
        <v>0</v>
      </c>
      <c r="N371" s="26">
        <v>0</v>
      </c>
      <c r="O371" s="86">
        <f t="shared" si="395"/>
        <v>0</v>
      </c>
    </row>
    <row r="372" spans="1:19" ht="12" customHeight="1" x14ac:dyDescent="0.25">
      <c r="A372" s="99" t="s">
        <v>301</v>
      </c>
      <c r="B372" s="100"/>
      <c r="C372" s="100"/>
      <c r="D372" s="100"/>
      <c r="E372" s="100"/>
      <c r="F372" s="6">
        <f t="shared" ref="F372:G372" si="396">SUM(F361:F371)</f>
        <v>0</v>
      </c>
      <c r="G372" s="6">
        <f t="shared" si="396"/>
        <v>0</v>
      </c>
      <c r="H372" s="73">
        <f t="shared" ref="H372:O372" si="397">SUM(H361:H371)</f>
        <v>0</v>
      </c>
      <c r="I372" s="6">
        <f t="shared" ref="I372" si="398">SUM(I361:I371)</f>
        <v>0</v>
      </c>
      <c r="J372" s="6">
        <f t="shared" si="397"/>
        <v>0</v>
      </c>
      <c r="K372" s="6">
        <f t="shared" ref="K372:L372" si="399">SUM(K361:K371)</f>
        <v>0</v>
      </c>
      <c r="L372" s="6">
        <f t="shared" si="399"/>
        <v>0</v>
      </c>
      <c r="M372" s="6">
        <f t="shared" si="397"/>
        <v>0</v>
      </c>
      <c r="N372" s="6">
        <f t="shared" ref="N372" si="400">SUM(N361:N371)</f>
        <v>0</v>
      </c>
      <c r="O372" s="6">
        <f t="shared" si="397"/>
        <v>0</v>
      </c>
    </row>
    <row r="373" spans="1:19" ht="12" customHeight="1" outlineLevel="1" x14ac:dyDescent="0.25">
      <c r="A373" s="3" t="s">
        <v>240</v>
      </c>
      <c r="B373" s="3" t="s">
        <v>302</v>
      </c>
      <c r="C373" s="3" t="s">
        <v>303</v>
      </c>
      <c r="D373" s="3" t="s">
        <v>101</v>
      </c>
      <c r="E373" s="4" t="s">
        <v>102</v>
      </c>
      <c r="F373" s="5">
        <v>0</v>
      </c>
      <c r="G373" s="5">
        <v>0</v>
      </c>
      <c r="H373" s="44">
        <v>0</v>
      </c>
      <c r="I373" s="5">
        <v>0</v>
      </c>
      <c r="J373" s="5">
        <v>0</v>
      </c>
      <c r="K373" s="19">
        <v>0</v>
      </c>
      <c r="L373" s="19">
        <v>0</v>
      </c>
      <c r="M373" s="5">
        <v>0</v>
      </c>
      <c r="N373" s="26">
        <v>0</v>
      </c>
      <c r="O373" s="86">
        <f>SUM(L373+N373)</f>
        <v>0</v>
      </c>
    </row>
    <row r="374" spans="1:19" ht="12" customHeight="1" x14ac:dyDescent="0.25">
      <c r="A374" s="99" t="s">
        <v>304</v>
      </c>
      <c r="B374" s="100"/>
      <c r="C374" s="100"/>
      <c r="D374" s="100"/>
      <c r="E374" s="100"/>
      <c r="F374" s="6">
        <f t="shared" ref="F374:G374" si="401">SUM(F373)</f>
        <v>0</v>
      </c>
      <c r="G374" s="6">
        <f t="shared" si="401"/>
        <v>0</v>
      </c>
      <c r="H374" s="73">
        <f t="shared" ref="H374:K374" si="402">SUM(H373)</f>
        <v>0</v>
      </c>
      <c r="I374" s="6">
        <f t="shared" ref="I374" si="403">SUM(I373)</f>
        <v>0</v>
      </c>
      <c r="J374" s="6">
        <f t="shared" si="402"/>
        <v>0</v>
      </c>
      <c r="K374" s="6">
        <f t="shared" si="402"/>
        <v>0</v>
      </c>
      <c r="L374" s="6">
        <f t="shared" ref="L374" si="404">SUM(L373)</f>
        <v>0</v>
      </c>
      <c r="M374" s="6">
        <f t="shared" ref="M374:O374" si="405">SUM(M373)</f>
        <v>0</v>
      </c>
      <c r="N374" s="6">
        <f t="shared" ref="N374" si="406">SUM(N373)</f>
        <v>0</v>
      </c>
      <c r="O374" s="6">
        <f t="shared" si="405"/>
        <v>0</v>
      </c>
    </row>
    <row r="375" spans="1:19" ht="12" customHeight="1" outlineLevel="1" x14ac:dyDescent="0.25">
      <c r="A375" s="3" t="s">
        <v>240</v>
      </c>
      <c r="B375" s="3" t="s">
        <v>305</v>
      </c>
      <c r="C375" s="3" t="s">
        <v>13</v>
      </c>
      <c r="D375" s="3" t="s">
        <v>115</v>
      </c>
      <c r="E375" s="4" t="s">
        <v>116</v>
      </c>
      <c r="F375" s="19">
        <v>0</v>
      </c>
      <c r="G375" s="19">
        <v>0</v>
      </c>
      <c r="H375" s="44">
        <v>0</v>
      </c>
      <c r="I375" s="25">
        <v>0</v>
      </c>
      <c r="J375" s="70">
        <f>SUM(G375+I375)</f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</row>
    <row r="376" spans="1:19" ht="12" customHeight="1" outlineLevel="1" x14ac:dyDescent="0.25">
      <c r="A376" s="3" t="s">
        <v>240</v>
      </c>
      <c r="B376" s="3" t="s">
        <v>305</v>
      </c>
      <c r="C376" s="3" t="s">
        <v>290</v>
      </c>
      <c r="D376" s="3" t="s">
        <v>101</v>
      </c>
      <c r="E376" s="4" t="s">
        <v>102</v>
      </c>
      <c r="F376" s="5">
        <v>0</v>
      </c>
      <c r="G376" s="5">
        <v>0</v>
      </c>
      <c r="H376" s="44">
        <v>0</v>
      </c>
      <c r="I376" s="5">
        <v>0</v>
      </c>
      <c r="J376" s="5">
        <v>0</v>
      </c>
      <c r="K376" s="19">
        <v>100000</v>
      </c>
      <c r="L376" s="19">
        <v>100000</v>
      </c>
      <c r="M376" s="5">
        <v>0</v>
      </c>
      <c r="N376" s="26">
        <v>0</v>
      </c>
      <c r="O376" s="86">
        <f>SUM(L376+N376)</f>
        <v>100000</v>
      </c>
    </row>
    <row r="377" spans="1:19" ht="12" customHeight="1" outlineLevel="1" x14ac:dyDescent="0.25">
      <c r="A377" s="3" t="s">
        <v>240</v>
      </c>
      <c r="B377" s="3" t="s">
        <v>305</v>
      </c>
      <c r="C377" s="3" t="s">
        <v>290</v>
      </c>
      <c r="D377" s="3" t="s">
        <v>84</v>
      </c>
      <c r="E377" s="4" t="s">
        <v>85</v>
      </c>
      <c r="F377" s="5">
        <v>0</v>
      </c>
      <c r="G377" s="5">
        <v>0</v>
      </c>
      <c r="H377" s="44">
        <v>0</v>
      </c>
      <c r="I377" s="5">
        <v>0</v>
      </c>
      <c r="J377" s="5">
        <v>0</v>
      </c>
      <c r="K377" s="19">
        <v>3500000</v>
      </c>
      <c r="L377" s="19">
        <v>3500000</v>
      </c>
      <c r="M377" s="5">
        <v>0</v>
      </c>
      <c r="N377" s="26">
        <v>0</v>
      </c>
      <c r="O377" s="86">
        <f>SUM(L377+N377)</f>
        <v>3500000</v>
      </c>
    </row>
    <row r="378" spans="1:19" ht="12" customHeight="1" x14ac:dyDescent="0.25">
      <c r="A378" s="99" t="s">
        <v>306</v>
      </c>
      <c r="B378" s="100"/>
      <c r="C378" s="100"/>
      <c r="D378" s="100"/>
      <c r="E378" s="100"/>
      <c r="F378" s="6">
        <f t="shared" ref="F378:G378" si="407">SUM(F375:F377)</f>
        <v>0</v>
      </c>
      <c r="G378" s="6">
        <f t="shared" si="407"/>
        <v>0</v>
      </c>
      <c r="H378" s="73">
        <f t="shared" ref="H378:K378" si="408">SUM(H375:H377)</f>
        <v>0</v>
      </c>
      <c r="I378" s="6">
        <f t="shared" ref="I378" si="409">SUM(I375:I377)</f>
        <v>0</v>
      </c>
      <c r="J378" s="6">
        <f t="shared" si="408"/>
        <v>0</v>
      </c>
      <c r="K378" s="6">
        <f t="shared" si="408"/>
        <v>3600000</v>
      </c>
      <c r="L378" s="6">
        <f t="shared" ref="L378" si="410">SUM(L375:L377)</f>
        <v>3600000</v>
      </c>
      <c r="M378" s="6">
        <f t="shared" ref="M378:O378" si="411">SUM(M375:M377)</f>
        <v>0</v>
      </c>
      <c r="N378" s="6">
        <f t="shared" ref="N378" si="412">SUM(N375:N377)</f>
        <v>0</v>
      </c>
      <c r="O378" s="6">
        <f t="shared" si="411"/>
        <v>3600000</v>
      </c>
    </row>
    <row r="379" spans="1:19" ht="12" customHeight="1" outlineLevel="1" x14ac:dyDescent="0.25">
      <c r="A379" s="3" t="s">
        <v>240</v>
      </c>
      <c r="B379" s="3" t="s">
        <v>307</v>
      </c>
      <c r="C379" s="3" t="s">
        <v>13</v>
      </c>
      <c r="D379" s="3" t="s">
        <v>115</v>
      </c>
      <c r="E379" s="4" t="s">
        <v>116</v>
      </c>
      <c r="F379" s="19">
        <v>0</v>
      </c>
      <c r="G379" s="19">
        <v>0</v>
      </c>
      <c r="H379" s="44">
        <v>0</v>
      </c>
      <c r="I379" s="25">
        <v>0</v>
      </c>
      <c r="J379" s="70">
        <f>SUM(G379+I379)</f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</row>
    <row r="380" spans="1:19" ht="12" customHeight="1" outlineLevel="1" x14ac:dyDescent="0.25">
      <c r="A380" s="3" t="s">
        <v>240</v>
      </c>
      <c r="B380" s="3" t="s">
        <v>307</v>
      </c>
      <c r="C380" s="3" t="s">
        <v>13</v>
      </c>
      <c r="D380" s="3" t="s">
        <v>297</v>
      </c>
      <c r="E380" s="4" t="s">
        <v>298</v>
      </c>
      <c r="F380" s="19">
        <v>0</v>
      </c>
      <c r="G380" s="19">
        <v>0</v>
      </c>
      <c r="H380" s="44">
        <v>0</v>
      </c>
      <c r="I380" s="25">
        <v>0</v>
      </c>
      <c r="J380" s="70">
        <f>SUM(G380+I380)</f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</row>
    <row r="381" spans="1:19" ht="12" customHeight="1" outlineLevel="1" x14ac:dyDescent="0.25">
      <c r="A381" s="3" t="s">
        <v>240</v>
      </c>
      <c r="B381" s="3" t="s">
        <v>307</v>
      </c>
      <c r="C381" s="3" t="s">
        <v>284</v>
      </c>
      <c r="D381" s="3" t="s">
        <v>128</v>
      </c>
      <c r="E381" s="4" t="s">
        <v>129</v>
      </c>
      <c r="F381" s="5">
        <v>0</v>
      </c>
      <c r="G381" s="5">
        <v>0</v>
      </c>
      <c r="H381" s="44">
        <v>0</v>
      </c>
      <c r="I381" s="5">
        <v>0</v>
      </c>
      <c r="J381" s="5">
        <v>0</v>
      </c>
      <c r="K381" s="19">
        <v>0</v>
      </c>
      <c r="L381" s="19">
        <v>0</v>
      </c>
      <c r="M381" s="5">
        <v>0</v>
      </c>
      <c r="N381" s="26">
        <v>0</v>
      </c>
      <c r="O381" s="86">
        <f>SUM(L381+N381)</f>
        <v>0</v>
      </c>
    </row>
    <row r="382" spans="1:19" ht="12" customHeight="1" outlineLevel="1" x14ac:dyDescent="0.25">
      <c r="A382" s="3" t="s">
        <v>240</v>
      </c>
      <c r="B382" s="3" t="s">
        <v>307</v>
      </c>
      <c r="C382" s="3" t="s">
        <v>284</v>
      </c>
      <c r="D382" s="3" t="s">
        <v>130</v>
      </c>
      <c r="E382" s="4" t="s">
        <v>131</v>
      </c>
      <c r="F382" s="5">
        <v>0</v>
      </c>
      <c r="G382" s="5">
        <v>0</v>
      </c>
      <c r="H382" s="44">
        <v>0</v>
      </c>
      <c r="I382" s="5">
        <v>0</v>
      </c>
      <c r="J382" s="5">
        <v>0</v>
      </c>
      <c r="K382" s="19">
        <v>0</v>
      </c>
      <c r="L382" s="19">
        <v>0</v>
      </c>
      <c r="M382" s="5">
        <v>0</v>
      </c>
      <c r="N382" s="26">
        <v>0</v>
      </c>
      <c r="O382" s="86">
        <f t="shared" ref="O382:O387" si="413">SUM(L382+N382)</f>
        <v>0</v>
      </c>
    </row>
    <row r="383" spans="1:19" ht="12" customHeight="1" outlineLevel="1" x14ac:dyDescent="0.25">
      <c r="A383" s="3" t="s">
        <v>240</v>
      </c>
      <c r="B383" s="3" t="s">
        <v>307</v>
      </c>
      <c r="C383" s="3" t="s">
        <v>284</v>
      </c>
      <c r="D383" s="3" t="s">
        <v>101</v>
      </c>
      <c r="E383" s="4" t="s">
        <v>102</v>
      </c>
      <c r="F383" s="5">
        <v>0</v>
      </c>
      <c r="G383" s="5">
        <v>0</v>
      </c>
      <c r="H383" s="44">
        <v>0</v>
      </c>
      <c r="I383" s="5">
        <v>0</v>
      </c>
      <c r="J383" s="5">
        <v>0</v>
      </c>
      <c r="K383" s="19">
        <v>5000</v>
      </c>
      <c r="L383" s="19">
        <v>5000</v>
      </c>
      <c r="M383" s="5">
        <v>0</v>
      </c>
      <c r="N383" s="26">
        <v>0</v>
      </c>
      <c r="O383" s="86">
        <f t="shared" si="413"/>
        <v>5000</v>
      </c>
    </row>
    <row r="384" spans="1:19" ht="12" customHeight="1" outlineLevel="1" x14ac:dyDescent="0.25">
      <c r="A384" s="3" t="s">
        <v>240</v>
      </c>
      <c r="B384" s="3" t="s">
        <v>307</v>
      </c>
      <c r="C384" s="3" t="s">
        <v>284</v>
      </c>
      <c r="D384" s="3" t="s">
        <v>84</v>
      </c>
      <c r="E384" s="4" t="s">
        <v>85</v>
      </c>
      <c r="F384" s="5">
        <v>0</v>
      </c>
      <c r="G384" s="5">
        <v>0</v>
      </c>
      <c r="H384" s="44">
        <v>0</v>
      </c>
      <c r="I384" s="5">
        <v>0</v>
      </c>
      <c r="J384" s="5">
        <v>0</v>
      </c>
      <c r="K384" s="19">
        <v>0</v>
      </c>
      <c r="L384" s="19">
        <v>0</v>
      </c>
      <c r="M384" s="5">
        <v>0</v>
      </c>
      <c r="N384" s="26">
        <v>0</v>
      </c>
      <c r="O384" s="86">
        <f t="shared" si="413"/>
        <v>0</v>
      </c>
      <c r="P384" s="16"/>
      <c r="Q384" s="9"/>
      <c r="R384" s="9"/>
      <c r="S384" s="9"/>
    </row>
    <row r="385" spans="1:15" ht="12" customHeight="1" outlineLevel="1" x14ac:dyDescent="0.25">
      <c r="A385" s="3" t="s">
        <v>240</v>
      </c>
      <c r="B385" s="3" t="s">
        <v>307</v>
      </c>
      <c r="C385" s="3" t="s">
        <v>284</v>
      </c>
      <c r="D385" s="3" t="s">
        <v>203</v>
      </c>
      <c r="E385" s="4" t="s">
        <v>204</v>
      </c>
      <c r="F385" s="5">
        <v>0</v>
      </c>
      <c r="G385" s="5">
        <v>0</v>
      </c>
      <c r="H385" s="44">
        <v>0</v>
      </c>
      <c r="I385" s="5">
        <v>0</v>
      </c>
      <c r="J385" s="5">
        <v>0</v>
      </c>
      <c r="K385" s="19">
        <v>0</v>
      </c>
      <c r="L385" s="19">
        <v>0</v>
      </c>
      <c r="M385" s="5">
        <v>0</v>
      </c>
      <c r="N385" s="26">
        <v>0</v>
      </c>
      <c r="O385" s="86">
        <f t="shared" si="413"/>
        <v>0</v>
      </c>
    </row>
    <row r="386" spans="1:15" ht="12" customHeight="1" outlineLevel="1" x14ac:dyDescent="0.25">
      <c r="A386" s="3" t="s">
        <v>240</v>
      </c>
      <c r="B386" s="3" t="s">
        <v>584</v>
      </c>
      <c r="C386" s="3" t="s">
        <v>284</v>
      </c>
      <c r="D386" s="3" t="s">
        <v>248</v>
      </c>
      <c r="E386" s="4" t="s">
        <v>249</v>
      </c>
      <c r="F386" s="5">
        <v>0</v>
      </c>
      <c r="G386" s="5">
        <v>0</v>
      </c>
      <c r="H386" s="44">
        <v>0</v>
      </c>
      <c r="I386" s="5">
        <v>0</v>
      </c>
      <c r="J386" s="5">
        <v>0</v>
      </c>
      <c r="K386" s="19">
        <v>0</v>
      </c>
      <c r="L386" s="19">
        <v>0</v>
      </c>
      <c r="M386" s="5">
        <v>0</v>
      </c>
      <c r="N386" s="26">
        <v>0</v>
      </c>
      <c r="O386" s="86">
        <f t="shared" si="413"/>
        <v>0</v>
      </c>
    </row>
    <row r="387" spans="1:15" ht="12" customHeight="1" outlineLevel="1" x14ac:dyDescent="0.25">
      <c r="A387" s="3" t="s">
        <v>240</v>
      </c>
      <c r="B387" s="3" t="s">
        <v>307</v>
      </c>
      <c r="C387" s="3" t="s">
        <v>284</v>
      </c>
      <c r="D387" s="3" t="s">
        <v>231</v>
      </c>
      <c r="E387" s="4" t="s">
        <v>232</v>
      </c>
      <c r="F387" s="5">
        <v>0</v>
      </c>
      <c r="G387" s="5">
        <v>0</v>
      </c>
      <c r="H387" s="44">
        <v>0</v>
      </c>
      <c r="I387" s="5">
        <v>0</v>
      </c>
      <c r="J387" s="5">
        <v>0</v>
      </c>
      <c r="K387" s="19">
        <v>0</v>
      </c>
      <c r="L387" s="19">
        <v>0</v>
      </c>
      <c r="M387" s="5">
        <v>0</v>
      </c>
      <c r="N387" s="26">
        <v>0</v>
      </c>
      <c r="O387" s="86">
        <f t="shared" si="413"/>
        <v>0</v>
      </c>
    </row>
    <row r="388" spans="1:15" ht="12" customHeight="1" x14ac:dyDescent="0.25">
      <c r="A388" s="99" t="s">
        <v>308</v>
      </c>
      <c r="B388" s="100"/>
      <c r="C388" s="100"/>
      <c r="D388" s="100"/>
      <c r="E388" s="100"/>
      <c r="F388" s="6">
        <f t="shared" ref="F388:G388" si="414">SUM(F379:F387)</f>
        <v>0</v>
      </c>
      <c r="G388" s="6">
        <f t="shared" si="414"/>
        <v>0</v>
      </c>
      <c r="H388" s="73">
        <f t="shared" ref="H388:K388" si="415">SUM(H379:H387)</f>
        <v>0</v>
      </c>
      <c r="I388" s="6">
        <f t="shared" ref="I388" si="416">SUM(I379:I387)</f>
        <v>0</v>
      </c>
      <c r="J388" s="6">
        <f t="shared" si="415"/>
        <v>0</v>
      </c>
      <c r="K388" s="6">
        <f t="shared" si="415"/>
        <v>5000</v>
      </c>
      <c r="L388" s="6">
        <f t="shared" ref="L388" si="417">SUM(L379:L387)</f>
        <v>5000</v>
      </c>
      <c r="M388" s="6">
        <f t="shared" ref="M388:O388" si="418">SUM(M379:M387)</f>
        <v>0</v>
      </c>
      <c r="N388" s="6">
        <f t="shared" ref="N388" si="419">SUM(N379:N387)</f>
        <v>0</v>
      </c>
      <c r="O388" s="6">
        <f t="shared" si="418"/>
        <v>5000</v>
      </c>
    </row>
    <row r="389" spans="1:15" ht="12" customHeight="1" outlineLevel="1" x14ac:dyDescent="0.25">
      <c r="A389" s="3" t="s">
        <v>240</v>
      </c>
      <c r="B389" s="3" t="s">
        <v>309</v>
      </c>
      <c r="C389" s="3" t="s">
        <v>13</v>
      </c>
      <c r="D389" s="3" t="s">
        <v>277</v>
      </c>
      <c r="E389" s="4" t="s">
        <v>278</v>
      </c>
      <c r="F389" s="19">
        <v>0</v>
      </c>
      <c r="G389" s="19">
        <v>0</v>
      </c>
      <c r="H389" s="44">
        <v>0</v>
      </c>
      <c r="I389" s="25">
        <v>0</v>
      </c>
      <c r="J389" s="70">
        <f>SUM(G389+I389)</f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</row>
    <row r="390" spans="1:15" ht="12" customHeight="1" outlineLevel="1" x14ac:dyDescent="0.25">
      <c r="A390" s="3" t="s">
        <v>240</v>
      </c>
      <c r="B390" s="3" t="s">
        <v>309</v>
      </c>
      <c r="C390" s="3" t="s">
        <v>428</v>
      </c>
      <c r="D390" s="3" t="s">
        <v>604</v>
      </c>
      <c r="E390" s="4" t="s">
        <v>605</v>
      </c>
      <c r="F390" s="5">
        <v>0</v>
      </c>
      <c r="G390" s="5">
        <v>0</v>
      </c>
      <c r="H390" s="44">
        <v>0</v>
      </c>
      <c r="I390" s="5">
        <v>0</v>
      </c>
      <c r="J390" s="5">
        <v>0</v>
      </c>
      <c r="K390" s="19">
        <v>0</v>
      </c>
      <c r="L390" s="19">
        <v>0</v>
      </c>
      <c r="M390" s="34">
        <v>0</v>
      </c>
      <c r="N390" s="26">
        <v>0</v>
      </c>
      <c r="O390" s="86">
        <f>SUM(L390+N390)</f>
        <v>0</v>
      </c>
    </row>
    <row r="391" spans="1:15" ht="12" customHeight="1" outlineLevel="1" x14ac:dyDescent="0.25">
      <c r="A391" s="3" t="s">
        <v>240</v>
      </c>
      <c r="B391" s="3" t="s">
        <v>309</v>
      </c>
      <c r="C391" s="3" t="s">
        <v>290</v>
      </c>
      <c r="D391" s="3" t="s">
        <v>248</v>
      </c>
      <c r="E391" s="4" t="s">
        <v>249</v>
      </c>
      <c r="F391" s="5">
        <v>0</v>
      </c>
      <c r="G391" s="5">
        <v>0</v>
      </c>
      <c r="H391" s="44">
        <v>0</v>
      </c>
      <c r="I391" s="5">
        <v>0</v>
      </c>
      <c r="J391" s="5">
        <v>0</v>
      </c>
      <c r="K391" s="19">
        <v>0</v>
      </c>
      <c r="L391" s="19">
        <v>0</v>
      </c>
      <c r="M391" s="30">
        <v>0</v>
      </c>
      <c r="N391" s="26">
        <v>0</v>
      </c>
      <c r="O391" s="86">
        <f>SUM(L391+N391)</f>
        <v>0</v>
      </c>
    </row>
    <row r="392" spans="1:15" ht="12" customHeight="1" x14ac:dyDescent="0.25">
      <c r="A392" s="99" t="s">
        <v>310</v>
      </c>
      <c r="B392" s="100"/>
      <c r="C392" s="100"/>
      <c r="D392" s="100"/>
      <c r="E392" s="100"/>
      <c r="F392" s="6">
        <f t="shared" ref="F392:G392" si="420">SUM(F389:F391)</f>
        <v>0</v>
      </c>
      <c r="G392" s="6">
        <f t="shared" si="420"/>
        <v>0</v>
      </c>
      <c r="H392" s="73">
        <f t="shared" ref="H392:O392" si="421">SUM(H389:H391)</f>
        <v>0</v>
      </c>
      <c r="I392" s="6">
        <f t="shared" ref="I392" si="422">SUM(I389:I391)</f>
        <v>0</v>
      </c>
      <c r="J392" s="6">
        <f t="shared" si="421"/>
        <v>0</v>
      </c>
      <c r="K392" s="6">
        <f t="shared" ref="K392:L392" si="423">SUM(K389:K391)</f>
        <v>0</v>
      </c>
      <c r="L392" s="6">
        <f t="shared" si="423"/>
        <v>0</v>
      </c>
      <c r="M392" s="6">
        <f t="shared" si="421"/>
        <v>0</v>
      </c>
      <c r="N392" s="6">
        <f t="shared" ref="N392" si="424">SUM(N389:N391)</f>
        <v>0</v>
      </c>
      <c r="O392" s="6">
        <f t="shared" si="421"/>
        <v>0</v>
      </c>
    </row>
    <row r="393" spans="1:15" ht="12" customHeight="1" outlineLevel="1" x14ac:dyDescent="0.25">
      <c r="A393" s="3" t="s">
        <v>240</v>
      </c>
      <c r="B393" s="3" t="s">
        <v>311</v>
      </c>
      <c r="C393" s="3" t="s">
        <v>312</v>
      </c>
      <c r="D393" s="3" t="s">
        <v>80</v>
      </c>
      <c r="E393" s="4" t="s">
        <v>81</v>
      </c>
      <c r="F393" s="19">
        <v>0</v>
      </c>
      <c r="G393" s="19">
        <v>0</v>
      </c>
      <c r="H393" s="44">
        <v>0</v>
      </c>
      <c r="I393" s="25">
        <v>0</v>
      </c>
      <c r="J393" s="70">
        <f>SUM(G393+I393)</f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</row>
    <row r="394" spans="1:15" ht="12" customHeight="1" outlineLevel="1" x14ac:dyDescent="0.25">
      <c r="A394" s="3" t="s">
        <v>240</v>
      </c>
      <c r="B394" s="3" t="s">
        <v>311</v>
      </c>
      <c r="C394" s="3" t="s">
        <v>13</v>
      </c>
      <c r="D394" s="3" t="s">
        <v>297</v>
      </c>
      <c r="E394" s="4" t="s">
        <v>298</v>
      </c>
      <c r="F394" s="19">
        <v>0</v>
      </c>
      <c r="G394" s="19">
        <v>0</v>
      </c>
      <c r="H394" s="44">
        <v>0</v>
      </c>
      <c r="I394" s="25">
        <v>0</v>
      </c>
      <c r="J394" s="70">
        <f>SUM(G394+I394)</f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</row>
    <row r="395" spans="1:15" ht="12" customHeight="1" outlineLevel="1" x14ac:dyDescent="0.25">
      <c r="A395" s="3" t="s">
        <v>240</v>
      </c>
      <c r="B395" s="3" t="s">
        <v>599</v>
      </c>
      <c r="C395" s="3" t="s">
        <v>312</v>
      </c>
      <c r="D395" s="3" t="s">
        <v>263</v>
      </c>
      <c r="E395" s="4" t="s">
        <v>264</v>
      </c>
      <c r="F395" s="5">
        <v>0</v>
      </c>
      <c r="G395" s="5">
        <v>0</v>
      </c>
      <c r="H395" s="44">
        <v>0</v>
      </c>
      <c r="I395" s="5">
        <v>0</v>
      </c>
      <c r="J395" s="5">
        <v>0</v>
      </c>
      <c r="K395" s="19">
        <v>0</v>
      </c>
      <c r="L395" s="19">
        <v>0</v>
      </c>
      <c r="M395" s="5">
        <v>0</v>
      </c>
      <c r="N395" s="26">
        <v>0</v>
      </c>
      <c r="O395" s="86">
        <f>SUM(L395+N395)</f>
        <v>0</v>
      </c>
    </row>
    <row r="396" spans="1:15" ht="12" customHeight="1" outlineLevel="1" x14ac:dyDescent="0.25">
      <c r="A396" s="3" t="s">
        <v>240</v>
      </c>
      <c r="B396" s="3" t="s">
        <v>599</v>
      </c>
      <c r="C396" s="3" t="s">
        <v>312</v>
      </c>
      <c r="D396" s="3" t="s">
        <v>101</v>
      </c>
      <c r="E396" s="4" t="s">
        <v>102</v>
      </c>
      <c r="F396" s="5">
        <v>0</v>
      </c>
      <c r="G396" s="5">
        <v>0</v>
      </c>
      <c r="H396" s="44">
        <v>0</v>
      </c>
      <c r="I396" s="5">
        <v>0</v>
      </c>
      <c r="J396" s="5">
        <v>0</v>
      </c>
      <c r="K396" s="19">
        <v>10000</v>
      </c>
      <c r="L396" s="19">
        <v>10000</v>
      </c>
      <c r="M396" s="34">
        <v>0</v>
      </c>
      <c r="N396" s="26">
        <v>0</v>
      </c>
      <c r="O396" s="86">
        <f t="shared" ref="O396:O397" si="425">SUM(L396+N396)</f>
        <v>10000</v>
      </c>
    </row>
    <row r="397" spans="1:15" ht="12" customHeight="1" outlineLevel="1" x14ac:dyDescent="0.25">
      <c r="A397" s="3" t="s">
        <v>240</v>
      </c>
      <c r="B397" s="3" t="s">
        <v>311</v>
      </c>
      <c r="C397" s="3" t="s">
        <v>312</v>
      </c>
      <c r="D397" s="3" t="s">
        <v>248</v>
      </c>
      <c r="E397" s="4" t="s">
        <v>249</v>
      </c>
      <c r="F397" s="5">
        <v>0</v>
      </c>
      <c r="G397" s="5">
        <v>0</v>
      </c>
      <c r="H397" s="44">
        <v>0</v>
      </c>
      <c r="I397" s="5">
        <v>0</v>
      </c>
      <c r="J397" s="5">
        <v>0</v>
      </c>
      <c r="K397" s="19">
        <v>0</v>
      </c>
      <c r="L397" s="19">
        <v>0</v>
      </c>
      <c r="M397" s="5">
        <v>0</v>
      </c>
      <c r="N397" s="26">
        <v>0</v>
      </c>
      <c r="O397" s="86">
        <f t="shared" si="425"/>
        <v>0</v>
      </c>
    </row>
    <row r="398" spans="1:15" ht="12" customHeight="1" x14ac:dyDescent="0.25">
      <c r="A398" s="99" t="s">
        <v>313</v>
      </c>
      <c r="B398" s="100"/>
      <c r="C398" s="100"/>
      <c r="D398" s="100"/>
      <c r="E398" s="100"/>
      <c r="F398" s="6">
        <f t="shared" ref="F398:G398" si="426">SUM(F393:F397)</f>
        <v>0</v>
      </c>
      <c r="G398" s="6">
        <f t="shared" si="426"/>
        <v>0</v>
      </c>
      <c r="H398" s="73">
        <f t="shared" ref="H398:O398" si="427">SUM(H393:H397)</f>
        <v>0</v>
      </c>
      <c r="I398" s="6">
        <f t="shared" ref="I398" si="428">SUM(I393:I397)</f>
        <v>0</v>
      </c>
      <c r="J398" s="6">
        <f t="shared" si="427"/>
        <v>0</v>
      </c>
      <c r="K398" s="6">
        <f t="shared" ref="K398:L398" si="429">SUM(K393:K397)</f>
        <v>10000</v>
      </c>
      <c r="L398" s="6">
        <f t="shared" si="429"/>
        <v>10000</v>
      </c>
      <c r="M398" s="6">
        <f t="shared" si="427"/>
        <v>0</v>
      </c>
      <c r="N398" s="6">
        <f t="shared" ref="N398" si="430">SUM(N393:N397)</f>
        <v>0</v>
      </c>
      <c r="O398" s="6">
        <f t="shared" si="427"/>
        <v>10000</v>
      </c>
    </row>
    <row r="399" spans="1:15" ht="12" customHeight="1" outlineLevel="1" x14ac:dyDescent="0.25">
      <c r="A399" s="3" t="s">
        <v>240</v>
      </c>
      <c r="B399" s="3" t="s">
        <v>314</v>
      </c>
      <c r="C399" s="3" t="s">
        <v>13</v>
      </c>
      <c r="D399" s="3" t="s">
        <v>297</v>
      </c>
      <c r="E399" s="4" t="s">
        <v>298</v>
      </c>
      <c r="F399" s="19">
        <v>0</v>
      </c>
      <c r="G399" s="19">
        <v>0</v>
      </c>
      <c r="H399" s="44">
        <v>0</v>
      </c>
      <c r="I399" s="25">
        <v>0</v>
      </c>
      <c r="J399" s="70">
        <f>SUM(G399+I399)</f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</row>
    <row r="400" spans="1:15" ht="12" customHeight="1" outlineLevel="1" x14ac:dyDescent="0.25">
      <c r="A400" s="3" t="s">
        <v>240</v>
      </c>
      <c r="B400" s="3" t="s">
        <v>314</v>
      </c>
      <c r="C400" s="3" t="s">
        <v>315</v>
      </c>
      <c r="D400" s="3" t="s">
        <v>101</v>
      </c>
      <c r="E400" s="4" t="s">
        <v>102</v>
      </c>
      <c r="F400" s="5">
        <v>0</v>
      </c>
      <c r="G400" s="5">
        <v>0</v>
      </c>
      <c r="H400" s="44">
        <v>0</v>
      </c>
      <c r="I400" s="5">
        <v>0</v>
      </c>
      <c r="J400" s="5">
        <v>0</v>
      </c>
      <c r="K400" s="19">
        <v>100000</v>
      </c>
      <c r="L400" s="19">
        <v>100000</v>
      </c>
      <c r="M400" s="34">
        <v>0</v>
      </c>
      <c r="N400" s="26">
        <v>0</v>
      </c>
      <c r="O400" s="86">
        <f>SUM(L400+N400)</f>
        <v>100000</v>
      </c>
    </row>
    <row r="401" spans="1:15" ht="12" customHeight="1" outlineLevel="1" x14ac:dyDescent="0.25">
      <c r="A401" s="3" t="s">
        <v>240</v>
      </c>
      <c r="B401" s="3" t="s">
        <v>314</v>
      </c>
      <c r="C401" s="3" t="s">
        <v>315</v>
      </c>
      <c r="D401" s="3" t="s">
        <v>248</v>
      </c>
      <c r="E401" s="4" t="s">
        <v>249</v>
      </c>
      <c r="F401" s="5">
        <v>0</v>
      </c>
      <c r="G401" s="5">
        <v>0</v>
      </c>
      <c r="H401" s="44">
        <v>0</v>
      </c>
      <c r="I401" s="5">
        <v>0</v>
      </c>
      <c r="J401" s="5">
        <v>0</v>
      </c>
      <c r="K401" s="19">
        <v>6000000</v>
      </c>
      <c r="L401" s="19">
        <v>6000000</v>
      </c>
      <c r="M401" s="5">
        <v>0</v>
      </c>
      <c r="N401" s="26">
        <v>0</v>
      </c>
      <c r="O401" s="86">
        <f>SUM(L401+N401)</f>
        <v>6000000</v>
      </c>
    </row>
    <row r="402" spans="1:15" ht="12" customHeight="1" x14ac:dyDescent="0.25">
      <c r="A402" s="99" t="s">
        <v>316</v>
      </c>
      <c r="B402" s="100"/>
      <c r="C402" s="100"/>
      <c r="D402" s="100"/>
      <c r="E402" s="100"/>
      <c r="F402" s="6">
        <f t="shared" ref="F402:G402" si="431">SUM(F399:F401)</f>
        <v>0</v>
      </c>
      <c r="G402" s="6">
        <f t="shared" si="431"/>
        <v>0</v>
      </c>
      <c r="H402" s="73">
        <f t="shared" ref="H402:K402" si="432">SUM(H399:H401)</f>
        <v>0</v>
      </c>
      <c r="I402" s="6">
        <f t="shared" ref="I402" si="433">SUM(I399:I401)</f>
        <v>0</v>
      </c>
      <c r="J402" s="6">
        <f t="shared" si="432"/>
        <v>0</v>
      </c>
      <c r="K402" s="6">
        <f t="shared" si="432"/>
        <v>6100000</v>
      </c>
      <c r="L402" s="6">
        <f t="shared" ref="L402" si="434">SUM(L399:L401)</f>
        <v>6100000</v>
      </c>
      <c r="M402" s="6">
        <f t="shared" ref="M402:O402" si="435">SUM(M399:M401)</f>
        <v>0</v>
      </c>
      <c r="N402" s="6">
        <f t="shared" ref="N402" si="436">SUM(N399:N401)</f>
        <v>0</v>
      </c>
      <c r="O402" s="6">
        <f t="shared" si="435"/>
        <v>6100000</v>
      </c>
    </row>
    <row r="403" spans="1:15" ht="12" customHeight="1" outlineLevel="1" x14ac:dyDescent="0.25">
      <c r="A403" s="3" t="s">
        <v>240</v>
      </c>
      <c r="B403" s="3" t="s">
        <v>600</v>
      </c>
      <c r="C403" s="3" t="s">
        <v>13</v>
      </c>
      <c r="D403" s="3" t="s">
        <v>613</v>
      </c>
      <c r="E403" s="4" t="s">
        <v>298</v>
      </c>
      <c r="F403" s="19">
        <v>0</v>
      </c>
      <c r="G403" s="19">
        <v>0</v>
      </c>
      <c r="H403" s="44">
        <v>0</v>
      </c>
      <c r="I403" s="25">
        <v>0</v>
      </c>
      <c r="J403" s="70">
        <f>SUM(G403+I403)</f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</row>
    <row r="404" spans="1:15" ht="12" customHeight="1" outlineLevel="1" x14ac:dyDescent="0.25">
      <c r="A404" s="3" t="s">
        <v>240</v>
      </c>
      <c r="B404" s="3" t="s">
        <v>317</v>
      </c>
      <c r="C404" s="3" t="s">
        <v>202</v>
      </c>
      <c r="D404" s="3" t="s">
        <v>128</v>
      </c>
      <c r="E404" s="4" t="s">
        <v>129</v>
      </c>
      <c r="F404" s="5">
        <v>0</v>
      </c>
      <c r="G404" s="5">
        <v>0</v>
      </c>
      <c r="H404" s="44">
        <v>0</v>
      </c>
      <c r="I404" s="5">
        <v>0</v>
      </c>
      <c r="J404" s="5">
        <v>0</v>
      </c>
      <c r="K404" s="19">
        <v>0</v>
      </c>
      <c r="L404" s="19">
        <v>0</v>
      </c>
      <c r="M404" s="5">
        <v>0</v>
      </c>
      <c r="N404" s="26">
        <v>0</v>
      </c>
      <c r="O404" s="86">
        <f>SUM(L404+N404)</f>
        <v>0</v>
      </c>
    </row>
    <row r="405" spans="1:15" ht="12" customHeight="1" outlineLevel="1" x14ac:dyDescent="0.25">
      <c r="A405" s="3" t="s">
        <v>240</v>
      </c>
      <c r="B405" s="3" t="s">
        <v>317</v>
      </c>
      <c r="C405" s="3" t="s">
        <v>202</v>
      </c>
      <c r="D405" s="3" t="s">
        <v>101</v>
      </c>
      <c r="E405" s="4" t="s">
        <v>102</v>
      </c>
      <c r="F405" s="5">
        <v>0</v>
      </c>
      <c r="G405" s="5">
        <v>0</v>
      </c>
      <c r="H405" s="44">
        <v>0</v>
      </c>
      <c r="I405" s="5">
        <v>0</v>
      </c>
      <c r="J405" s="5">
        <v>0</v>
      </c>
      <c r="K405" s="19">
        <v>0</v>
      </c>
      <c r="L405" s="19">
        <v>0</v>
      </c>
      <c r="M405" s="5">
        <v>0</v>
      </c>
      <c r="N405" s="26">
        <v>0</v>
      </c>
      <c r="O405" s="86">
        <f t="shared" ref="O405:O406" si="437">SUM(L405+N405)</f>
        <v>0</v>
      </c>
    </row>
    <row r="406" spans="1:15" ht="12" customHeight="1" outlineLevel="1" x14ac:dyDescent="0.25">
      <c r="A406" s="3" t="s">
        <v>240</v>
      </c>
      <c r="B406" s="3" t="s">
        <v>317</v>
      </c>
      <c r="C406" s="3" t="s">
        <v>202</v>
      </c>
      <c r="D406" s="3" t="s">
        <v>231</v>
      </c>
      <c r="E406" s="4" t="s">
        <v>232</v>
      </c>
      <c r="F406" s="5">
        <v>0</v>
      </c>
      <c r="G406" s="5">
        <v>0</v>
      </c>
      <c r="H406" s="44">
        <v>0</v>
      </c>
      <c r="I406" s="5">
        <v>0</v>
      </c>
      <c r="J406" s="5">
        <v>0</v>
      </c>
      <c r="K406" s="19">
        <v>0</v>
      </c>
      <c r="L406" s="19">
        <v>0</v>
      </c>
      <c r="M406" s="5">
        <v>0</v>
      </c>
      <c r="N406" s="26">
        <v>0</v>
      </c>
      <c r="O406" s="86">
        <f t="shared" si="437"/>
        <v>0</v>
      </c>
    </row>
    <row r="407" spans="1:15" ht="12" customHeight="1" x14ac:dyDescent="0.25">
      <c r="A407" s="99" t="s">
        <v>318</v>
      </c>
      <c r="B407" s="100"/>
      <c r="C407" s="100"/>
      <c r="D407" s="100"/>
      <c r="E407" s="100"/>
      <c r="F407" s="6">
        <f t="shared" ref="F407:G407" si="438">SUM(F403:F406)</f>
        <v>0</v>
      </c>
      <c r="G407" s="6">
        <f t="shared" si="438"/>
        <v>0</v>
      </c>
      <c r="H407" s="73">
        <f t="shared" ref="H407:K407" si="439">SUM(H403:H406)</f>
        <v>0</v>
      </c>
      <c r="I407" s="6">
        <f t="shared" ref="I407" si="440">SUM(I403:I406)</f>
        <v>0</v>
      </c>
      <c r="J407" s="6">
        <f t="shared" si="439"/>
        <v>0</v>
      </c>
      <c r="K407" s="6">
        <f t="shared" si="439"/>
        <v>0</v>
      </c>
      <c r="L407" s="6">
        <f t="shared" ref="L407" si="441">SUM(L403:L406)</f>
        <v>0</v>
      </c>
      <c r="M407" s="6">
        <f t="shared" ref="M407:O407" si="442">SUM(M403:M406)</f>
        <v>0</v>
      </c>
      <c r="N407" s="6">
        <f t="shared" ref="N407" si="443">SUM(N403:N406)</f>
        <v>0</v>
      </c>
      <c r="O407" s="6">
        <f t="shared" si="442"/>
        <v>0</v>
      </c>
    </row>
    <row r="408" spans="1:15" ht="12" customHeight="1" x14ac:dyDescent="0.25">
      <c r="A408" s="18" t="s">
        <v>240</v>
      </c>
      <c r="B408" s="11">
        <v>3236</v>
      </c>
      <c r="C408" s="11"/>
      <c r="D408" s="41">
        <v>4216</v>
      </c>
      <c r="E408" s="4" t="s">
        <v>298</v>
      </c>
      <c r="F408" s="19">
        <v>0</v>
      </c>
      <c r="G408" s="19">
        <v>0</v>
      </c>
      <c r="H408" s="75">
        <v>0</v>
      </c>
      <c r="I408" s="25">
        <v>0</v>
      </c>
      <c r="J408" s="70">
        <f>SUM(G408+I408)</f>
        <v>0</v>
      </c>
      <c r="K408" s="19">
        <v>0</v>
      </c>
      <c r="L408" s="19">
        <v>0</v>
      </c>
      <c r="M408" s="19">
        <v>0</v>
      </c>
      <c r="N408" s="19">
        <v>0</v>
      </c>
      <c r="O408" s="19">
        <v>0</v>
      </c>
    </row>
    <row r="409" spans="1:15" ht="12" customHeight="1" x14ac:dyDescent="0.25">
      <c r="A409" s="18" t="s">
        <v>240</v>
      </c>
      <c r="B409" s="40" t="s">
        <v>656</v>
      </c>
      <c r="C409" s="40" t="s">
        <v>340</v>
      </c>
      <c r="D409" s="54" t="s">
        <v>299</v>
      </c>
      <c r="E409" s="4" t="s">
        <v>657</v>
      </c>
      <c r="F409" s="19">
        <v>0</v>
      </c>
      <c r="G409" s="19">
        <v>0</v>
      </c>
      <c r="H409" s="75">
        <v>0</v>
      </c>
      <c r="I409" s="25">
        <v>0</v>
      </c>
      <c r="J409" s="70">
        <f>SUM(G409+I409)</f>
        <v>0</v>
      </c>
      <c r="K409" s="39">
        <v>0</v>
      </c>
      <c r="L409" s="39">
        <v>0</v>
      </c>
      <c r="M409" s="39">
        <v>0</v>
      </c>
      <c r="N409" s="39">
        <v>0</v>
      </c>
      <c r="O409" s="39">
        <v>0</v>
      </c>
    </row>
    <row r="410" spans="1:15" ht="12" customHeight="1" x14ac:dyDescent="0.25">
      <c r="A410" s="3" t="s">
        <v>240</v>
      </c>
      <c r="B410" s="3" t="s">
        <v>601</v>
      </c>
      <c r="C410" s="3" t="s">
        <v>340</v>
      </c>
      <c r="D410" s="3" t="s">
        <v>128</v>
      </c>
      <c r="E410" s="4" t="s">
        <v>129</v>
      </c>
      <c r="F410" s="5">
        <v>0</v>
      </c>
      <c r="G410" s="5">
        <v>0</v>
      </c>
      <c r="H410" s="44">
        <v>0</v>
      </c>
      <c r="I410" s="5">
        <v>0</v>
      </c>
      <c r="J410" s="5">
        <v>0</v>
      </c>
      <c r="K410" s="19">
        <v>0</v>
      </c>
      <c r="L410" s="19">
        <v>0</v>
      </c>
      <c r="M410" s="30">
        <v>0</v>
      </c>
      <c r="N410" s="26">
        <v>0</v>
      </c>
      <c r="O410" s="86">
        <f>SUM(L410+N410)</f>
        <v>0</v>
      </c>
    </row>
    <row r="411" spans="1:15" ht="12" customHeight="1" x14ac:dyDescent="0.25">
      <c r="A411" s="3" t="s">
        <v>240</v>
      </c>
      <c r="B411" s="3" t="s">
        <v>656</v>
      </c>
      <c r="C411" s="3" t="s">
        <v>340</v>
      </c>
      <c r="D411" s="3" t="s">
        <v>130</v>
      </c>
      <c r="E411" s="37" t="s">
        <v>622</v>
      </c>
      <c r="F411" s="5">
        <v>0</v>
      </c>
      <c r="G411" s="5">
        <v>0</v>
      </c>
      <c r="H411" s="44">
        <v>0</v>
      </c>
      <c r="I411" s="5">
        <v>0</v>
      </c>
      <c r="J411" s="5">
        <v>0</v>
      </c>
      <c r="K411" s="19">
        <v>0</v>
      </c>
      <c r="L411" s="19">
        <v>0</v>
      </c>
      <c r="M411" s="30">
        <v>0</v>
      </c>
      <c r="N411" s="26">
        <v>0</v>
      </c>
      <c r="O411" s="86">
        <f t="shared" ref="O411:O414" si="444">SUM(L411+N411)</f>
        <v>0</v>
      </c>
    </row>
    <row r="412" spans="1:15" ht="12" customHeight="1" x14ac:dyDescent="0.25">
      <c r="A412" s="3" t="s">
        <v>240</v>
      </c>
      <c r="B412" s="3" t="s">
        <v>601</v>
      </c>
      <c r="C412" s="3" t="s">
        <v>340</v>
      </c>
      <c r="D412" s="3" t="s">
        <v>101</v>
      </c>
      <c r="E412" s="4" t="s">
        <v>102</v>
      </c>
      <c r="F412" s="5">
        <v>0</v>
      </c>
      <c r="G412" s="5">
        <v>0</v>
      </c>
      <c r="H412" s="44">
        <v>0</v>
      </c>
      <c r="I412" s="5">
        <v>0</v>
      </c>
      <c r="J412" s="5">
        <v>0</v>
      </c>
      <c r="K412" s="19">
        <v>200000</v>
      </c>
      <c r="L412" s="19">
        <v>200000</v>
      </c>
      <c r="M412" s="30">
        <v>0</v>
      </c>
      <c r="N412" s="26">
        <v>0</v>
      </c>
      <c r="O412" s="86">
        <f t="shared" si="444"/>
        <v>200000</v>
      </c>
    </row>
    <row r="413" spans="1:15" ht="12" customHeight="1" x14ac:dyDescent="0.25">
      <c r="A413" s="3" t="s">
        <v>240</v>
      </c>
      <c r="B413" s="3" t="s">
        <v>601</v>
      </c>
      <c r="C413" s="3" t="s">
        <v>340</v>
      </c>
      <c r="D413" s="3" t="s">
        <v>248</v>
      </c>
      <c r="E413" s="4" t="s">
        <v>249</v>
      </c>
      <c r="F413" s="5">
        <v>0</v>
      </c>
      <c r="G413" s="5">
        <v>0</v>
      </c>
      <c r="H413" s="44">
        <v>0</v>
      </c>
      <c r="I413" s="5">
        <v>0</v>
      </c>
      <c r="J413" s="5">
        <v>0</v>
      </c>
      <c r="K413" s="19">
        <v>0</v>
      </c>
      <c r="L413" s="19">
        <v>0</v>
      </c>
      <c r="M413" s="30">
        <v>0</v>
      </c>
      <c r="N413" s="26">
        <v>0</v>
      </c>
      <c r="O413" s="86">
        <f t="shared" si="444"/>
        <v>0</v>
      </c>
    </row>
    <row r="414" spans="1:15" ht="12" customHeight="1" x14ac:dyDescent="0.25">
      <c r="A414" s="3" t="s">
        <v>240</v>
      </c>
      <c r="B414" s="3" t="s">
        <v>601</v>
      </c>
      <c r="C414" s="3" t="s">
        <v>340</v>
      </c>
      <c r="D414" s="3" t="s">
        <v>231</v>
      </c>
      <c r="E414" s="4" t="s">
        <v>232</v>
      </c>
      <c r="F414" s="5">
        <v>0</v>
      </c>
      <c r="G414" s="5">
        <v>0</v>
      </c>
      <c r="H414" s="44">
        <v>0</v>
      </c>
      <c r="I414" s="5">
        <v>0</v>
      </c>
      <c r="J414" s="5">
        <v>0</v>
      </c>
      <c r="K414" s="19">
        <v>0</v>
      </c>
      <c r="L414" s="19">
        <v>0</v>
      </c>
      <c r="M414" s="30">
        <v>0</v>
      </c>
      <c r="N414" s="26">
        <v>0</v>
      </c>
      <c r="O414" s="86">
        <f t="shared" si="444"/>
        <v>0</v>
      </c>
    </row>
    <row r="415" spans="1:15" ht="12" customHeight="1" x14ac:dyDescent="0.25">
      <c r="A415" s="99" t="s">
        <v>602</v>
      </c>
      <c r="B415" s="100"/>
      <c r="C415" s="100"/>
      <c r="D415" s="100"/>
      <c r="E415" s="100"/>
      <c r="F415" s="6">
        <f t="shared" ref="F415:G415" si="445">SUM(F408:F414)</f>
        <v>0</v>
      </c>
      <c r="G415" s="6">
        <f t="shared" si="445"/>
        <v>0</v>
      </c>
      <c r="H415" s="73">
        <f t="shared" ref="H415:K415" si="446">SUM(H408:H414)</f>
        <v>0</v>
      </c>
      <c r="I415" s="6">
        <f t="shared" ref="I415" si="447">SUM(I408:I414)</f>
        <v>0</v>
      </c>
      <c r="J415" s="6">
        <f t="shared" si="446"/>
        <v>0</v>
      </c>
      <c r="K415" s="6">
        <f t="shared" si="446"/>
        <v>200000</v>
      </c>
      <c r="L415" s="6">
        <f t="shared" ref="L415" si="448">SUM(L408:L414)</f>
        <v>200000</v>
      </c>
      <c r="M415" s="6">
        <f t="shared" ref="M415:O415" si="449">SUM(M408:M414)</f>
        <v>0</v>
      </c>
      <c r="N415" s="6">
        <f t="shared" ref="N415" si="450">SUM(N408:N414)</f>
        <v>0</v>
      </c>
      <c r="O415" s="6">
        <f t="shared" si="449"/>
        <v>200000</v>
      </c>
    </row>
    <row r="416" spans="1:15" ht="12" customHeight="1" x14ac:dyDescent="0.25">
      <c r="A416" s="3" t="s">
        <v>240</v>
      </c>
      <c r="B416" s="3" t="s">
        <v>609</v>
      </c>
      <c r="C416" s="3"/>
      <c r="D416" s="3" t="s">
        <v>115</v>
      </c>
      <c r="E416" s="4" t="s">
        <v>116</v>
      </c>
      <c r="F416" s="5">
        <v>0</v>
      </c>
      <c r="G416" s="5">
        <v>0</v>
      </c>
      <c r="H416" s="44">
        <v>0</v>
      </c>
      <c r="I416" s="5">
        <v>0</v>
      </c>
      <c r="J416" s="5">
        <v>0</v>
      </c>
      <c r="K416" s="19">
        <v>0</v>
      </c>
      <c r="L416" s="19">
        <v>0</v>
      </c>
      <c r="M416" s="5">
        <v>0</v>
      </c>
      <c r="N416" s="26">
        <v>0</v>
      </c>
      <c r="O416" s="86">
        <f>SUM(L416+N416)</f>
        <v>0</v>
      </c>
    </row>
    <row r="417" spans="1:15" ht="12" customHeight="1" x14ac:dyDescent="0.25">
      <c r="A417" s="3" t="s">
        <v>240</v>
      </c>
      <c r="B417" s="3" t="s">
        <v>610</v>
      </c>
      <c r="C417" s="3" t="s">
        <v>159</v>
      </c>
      <c r="D417" s="3" t="s">
        <v>101</v>
      </c>
      <c r="E417" s="4" t="s">
        <v>102</v>
      </c>
      <c r="F417" s="5">
        <v>0</v>
      </c>
      <c r="G417" s="5">
        <v>0</v>
      </c>
      <c r="H417" s="44">
        <v>0</v>
      </c>
      <c r="I417" s="5">
        <v>0</v>
      </c>
      <c r="J417" s="5">
        <v>0</v>
      </c>
      <c r="K417" s="19">
        <v>20000</v>
      </c>
      <c r="L417" s="19">
        <v>20000</v>
      </c>
      <c r="M417" s="34">
        <v>0</v>
      </c>
      <c r="N417" s="26">
        <v>0</v>
      </c>
      <c r="O417" s="86">
        <f>SUM(L417+N417)</f>
        <v>20000</v>
      </c>
    </row>
    <row r="418" spans="1:15" ht="12" customHeight="1" x14ac:dyDescent="0.25">
      <c r="A418" s="99" t="s">
        <v>608</v>
      </c>
      <c r="B418" s="100"/>
      <c r="C418" s="100"/>
      <c r="D418" s="100"/>
      <c r="E418" s="100"/>
      <c r="F418" s="6">
        <f t="shared" ref="F418:G418" si="451">SUM(F416:F417)</f>
        <v>0</v>
      </c>
      <c r="G418" s="6">
        <f t="shared" si="451"/>
        <v>0</v>
      </c>
      <c r="H418" s="73">
        <f t="shared" ref="H418:K418" si="452">SUM(H416:H417)</f>
        <v>0</v>
      </c>
      <c r="I418" s="6">
        <f t="shared" ref="I418" si="453">SUM(I416:I417)</f>
        <v>0</v>
      </c>
      <c r="J418" s="6">
        <f t="shared" si="452"/>
        <v>0</v>
      </c>
      <c r="K418" s="6">
        <f t="shared" si="452"/>
        <v>20000</v>
      </c>
      <c r="L418" s="6">
        <f t="shared" ref="L418" si="454">SUM(L416:L417)</f>
        <v>20000</v>
      </c>
      <c r="M418" s="6">
        <f t="shared" ref="M418:O418" si="455">SUM(M416:M417)</f>
        <v>0</v>
      </c>
      <c r="N418" s="6">
        <f t="shared" ref="N418" si="456">SUM(N416:N417)</f>
        <v>0</v>
      </c>
      <c r="O418" s="6">
        <f t="shared" si="455"/>
        <v>20000</v>
      </c>
    </row>
    <row r="419" spans="1:15" ht="12" customHeight="1" outlineLevel="1" x14ac:dyDescent="0.25">
      <c r="A419" s="3" t="s">
        <v>240</v>
      </c>
      <c r="B419" s="3" t="s">
        <v>612</v>
      </c>
      <c r="C419" s="3" t="s">
        <v>13</v>
      </c>
      <c r="D419" s="3" t="s">
        <v>115</v>
      </c>
      <c r="E419" s="4" t="s">
        <v>116</v>
      </c>
      <c r="F419" s="19">
        <v>0</v>
      </c>
      <c r="G419" s="19">
        <v>0</v>
      </c>
      <c r="H419" s="34">
        <v>0</v>
      </c>
      <c r="I419" s="80">
        <v>0</v>
      </c>
      <c r="J419" s="70">
        <f>SUM(G419+I419)</f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</row>
    <row r="420" spans="1:15" ht="12" customHeight="1" outlineLevel="1" x14ac:dyDescent="0.25">
      <c r="A420" s="3" t="s">
        <v>240</v>
      </c>
      <c r="B420" s="3" t="s">
        <v>612</v>
      </c>
      <c r="C420" s="3" t="s">
        <v>13</v>
      </c>
      <c r="D420" s="3" t="s">
        <v>613</v>
      </c>
      <c r="E420" s="4" t="s">
        <v>298</v>
      </c>
      <c r="F420" s="19">
        <v>0</v>
      </c>
      <c r="G420" s="19">
        <v>0</v>
      </c>
      <c r="H420" s="44">
        <v>0</v>
      </c>
      <c r="I420" s="25">
        <v>0</v>
      </c>
      <c r="J420" s="70">
        <f>SUM(G420+I420)</f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</row>
    <row r="421" spans="1:15" ht="12" customHeight="1" outlineLevel="1" x14ac:dyDescent="0.25">
      <c r="A421" s="3" t="s">
        <v>240</v>
      </c>
      <c r="B421" s="3" t="s">
        <v>612</v>
      </c>
      <c r="C421" s="3" t="s">
        <v>533</v>
      </c>
      <c r="D421" s="3" t="s">
        <v>101</v>
      </c>
      <c r="E421" s="4" t="s">
        <v>102</v>
      </c>
      <c r="F421" s="5">
        <v>0</v>
      </c>
      <c r="G421" s="5">
        <v>0</v>
      </c>
      <c r="H421" s="44">
        <v>0</v>
      </c>
      <c r="I421" s="5">
        <v>0</v>
      </c>
      <c r="J421" s="5">
        <v>0</v>
      </c>
      <c r="K421" s="19">
        <v>10000</v>
      </c>
      <c r="L421" s="19">
        <v>10000</v>
      </c>
      <c r="M421" s="34">
        <v>0</v>
      </c>
      <c r="N421" s="26">
        <v>0</v>
      </c>
      <c r="O421" s="86">
        <f>SUM(L421:N421)</f>
        <v>10000</v>
      </c>
    </row>
    <row r="422" spans="1:15" ht="12" customHeight="1" outlineLevel="1" x14ac:dyDescent="0.25">
      <c r="A422" s="3" t="s">
        <v>240</v>
      </c>
      <c r="B422" s="3" t="s">
        <v>612</v>
      </c>
      <c r="C422" s="3" t="s">
        <v>533</v>
      </c>
      <c r="D422" s="3" t="s">
        <v>231</v>
      </c>
      <c r="E422" s="4" t="s">
        <v>232</v>
      </c>
      <c r="F422" s="5">
        <v>0</v>
      </c>
      <c r="G422" s="5">
        <v>0</v>
      </c>
      <c r="H422" s="44">
        <v>0</v>
      </c>
      <c r="I422" s="5">
        <v>0</v>
      </c>
      <c r="J422" s="5">
        <v>0</v>
      </c>
      <c r="K422" s="19">
        <v>0</v>
      </c>
      <c r="L422" s="19">
        <v>0</v>
      </c>
      <c r="M422" s="5">
        <v>0</v>
      </c>
      <c r="N422" s="26">
        <v>0</v>
      </c>
      <c r="O422" s="86">
        <f>SUM(L422:N422)</f>
        <v>0</v>
      </c>
    </row>
    <row r="423" spans="1:15" ht="12" customHeight="1" x14ac:dyDescent="0.25">
      <c r="A423" s="99" t="s">
        <v>611</v>
      </c>
      <c r="B423" s="100"/>
      <c r="C423" s="100"/>
      <c r="D423" s="100"/>
      <c r="E423" s="100"/>
      <c r="F423" s="6">
        <f t="shared" ref="F423:G423" si="457">SUM(F419:F422)</f>
        <v>0</v>
      </c>
      <c r="G423" s="6">
        <f t="shared" si="457"/>
        <v>0</v>
      </c>
      <c r="H423" s="73">
        <f t="shared" ref="H423:K423" si="458">SUM(H419:H422)</f>
        <v>0</v>
      </c>
      <c r="I423" s="6">
        <f t="shared" ref="I423" si="459">SUM(I419:I422)</f>
        <v>0</v>
      </c>
      <c r="J423" s="6">
        <f t="shared" si="458"/>
        <v>0</v>
      </c>
      <c r="K423" s="6">
        <f t="shared" si="458"/>
        <v>10000</v>
      </c>
      <c r="L423" s="6">
        <f t="shared" ref="L423" si="460">SUM(L419:L422)</f>
        <v>10000</v>
      </c>
      <c r="M423" s="6">
        <f t="shared" ref="M423:O423" si="461">SUM(M419:M422)</f>
        <v>0</v>
      </c>
      <c r="N423" s="6">
        <f t="shared" ref="N423" si="462">SUM(N419:N422)</f>
        <v>0</v>
      </c>
      <c r="O423" s="6">
        <f t="shared" si="461"/>
        <v>10000</v>
      </c>
    </row>
    <row r="424" spans="1:15" ht="12" customHeight="1" x14ac:dyDescent="0.25">
      <c r="A424" s="18" t="s">
        <v>240</v>
      </c>
      <c r="B424" s="22" t="s">
        <v>630</v>
      </c>
      <c r="C424" s="22" t="s">
        <v>252</v>
      </c>
      <c r="D424" s="22" t="s">
        <v>128</v>
      </c>
      <c r="E424" s="22" t="s">
        <v>129</v>
      </c>
      <c r="F424" s="39">
        <v>0</v>
      </c>
      <c r="G424" s="39">
        <v>0</v>
      </c>
      <c r="H424" s="77">
        <v>0</v>
      </c>
      <c r="I424" s="39">
        <v>0</v>
      </c>
      <c r="J424" s="39">
        <v>0</v>
      </c>
      <c r="K424" s="39">
        <v>0</v>
      </c>
      <c r="L424" s="39">
        <v>0</v>
      </c>
      <c r="M424" s="39">
        <v>0</v>
      </c>
      <c r="N424" s="66">
        <v>0</v>
      </c>
      <c r="O424" s="92">
        <f>SUM(L424+N424)</f>
        <v>0</v>
      </c>
    </row>
    <row r="425" spans="1:15" ht="12" customHeight="1" x14ac:dyDescent="0.25">
      <c r="A425" s="18" t="s">
        <v>240</v>
      </c>
      <c r="B425" s="22" t="s">
        <v>630</v>
      </c>
      <c r="C425" s="22" t="s">
        <v>252</v>
      </c>
      <c r="D425" s="22" t="s">
        <v>101</v>
      </c>
      <c r="E425" s="22" t="s">
        <v>102</v>
      </c>
      <c r="F425" s="39">
        <v>0</v>
      </c>
      <c r="G425" s="39">
        <v>0</v>
      </c>
      <c r="H425" s="77">
        <v>0</v>
      </c>
      <c r="I425" s="39">
        <v>0</v>
      </c>
      <c r="J425" s="39">
        <v>0</v>
      </c>
      <c r="K425" s="39">
        <v>0</v>
      </c>
      <c r="L425" s="39">
        <v>0</v>
      </c>
      <c r="M425" s="39">
        <v>0</v>
      </c>
      <c r="N425" s="66">
        <v>0</v>
      </c>
      <c r="O425" s="92">
        <f t="shared" ref="O425:O426" si="463">SUM(L425+N425)</f>
        <v>0</v>
      </c>
    </row>
    <row r="426" spans="1:15" ht="12" customHeight="1" x14ac:dyDescent="0.25">
      <c r="A426" s="18" t="s">
        <v>240</v>
      </c>
      <c r="B426" s="40" t="s">
        <v>630</v>
      </c>
      <c r="C426" s="40" t="s">
        <v>252</v>
      </c>
      <c r="D426" s="40" t="s">
        <v>523</v>
      </c>
      <c r="E426" s="40" t="s">
        <v>631</v>
      </c>
      <c r="F426" s="19">
        <v>0</v>
      </c>
      <c r="G426" s="19">
        <v>0</v>
      </c>
      <c r="H426" s="75">
        <v>0</v>
      </c>
      <c r="I426" s="19">
        <v>0</v>
      </c>
      <c r="J426" s="19">
        <v>0</v>
      </c>
      <c r="K426" s="19">
        <v>250000</v>
      </c>
      <c r="L426" s="19">
        <v>250000</v>
      </c>
      <c r="M426" s="19">
        <v>0</v>
      </c>
      <c r="N426" s="26">
        <v>0</v>
      </c>
      <c r="O426" s="92">
        <f t="shared" si="463"/>
        <v>250000</v>
      </c>
    </row>
    <row r="427" spans="1:15" ht="12" customHeight="1" x14ac:dyDescent="0.25">
      <c r="A427" s="106" t="s">
        <v>629</v>
      </c>
      <c r="B427" s="107"/>
      <c r="C427" s="107"/>
      <c r="D427" s="107"/>
      <c r="E427" s="108"/>
      <c r="F427" s="6">
        <f t="shared" ref="F427:G427" si="464">SUM(F424:F426)</f>
        <v>0</v>
      </c>
      <c r="G427" s="6">
        <f t="shared" si="464"/>
        <v>0</v>
      </c>
      <c r="H427" s="73">
        <f t="shared" ref="H427:O427" si="465">SUM(H424:H426)</f>
        <v>0</v>
      </c>
      <c r="I427" s="6">
        <f t="shared" ref="I427" si="466">SUM(I424:I426)</f>
        <v>0</v>
      </c>
      <c r="J427" s="6">
        <f t="shared" si="465"/>
        <v>0</v>
      </c>
      <c r="K427" s="6">
        <f t="shared" ref="K427:L427" si="467">SUM(K424:K426)</f>
        <v>250000</v>
      </c>
      <c r="L427" s="6">
        <f t="shared" si="467"/>
        <v>250000</v>
      </c>
      <c r="M427" s="6">
        <f t="shared" si="465"/>
        <v>0</v>
      </c>
      <c r="N427" s="6">
        <f t="shared" ref="N427" si="468">SUM(N424:N426)</f>
        <v>0</v>
      </c>
      <c r="O427" s="6">
        <f t="shared" si="465"/>
        <v>250000</v>
      </c>
    </row>
    <row r="428" spans="1:15" ht="12" customHeight="1" x14ac:dyDescent="0.25">
      <c r="A428" s="3" t="s">
        <v>240</v>
      </c>
      <c r="B428" s="3" t="s">
        <v>673</v>
      </c>
      <c r="C428" s="3"/>
      <c r="D428" s="3" t="s">
        <v>297</v>
      </c>
      <c r="E428" s="4" t="s">
        <v>298</v>
      </c>
      <c r="F428" s="19">
        <v>2222418</v>
      </c>
      <c r="G428" s="19">
        <v>2222418</v>
      </c>
      <c r="H428" s="44">
        <v>0</v>
      </c>
      <c r="I428" s="25">
        <v>0</v>
      </c>
      <c r="J428" s="70">
        <f>SUM(G428+I428)</f>
        <v>2222418</v>
      </c>
      <c r="K428" s="5">
        <v>0</v>
      </c>
      <c r="L428" s="5">
        <v>0</v>
      </c>
      <c r="M428" s="30">
        <v>0</v>
      </c>
      <c r="N428" s="5">
        <v>0</v>
      </c>
      <c r="O428" s="5">
        <v>0</v>
      </c>
    </row>
    <row r="429" spans="1:15" ht="12" customHeight="1" x14ac:dyDescent="0.25">
      <c r="A429" s="3" t="s">
        <v>240</v>
      </c>
      <c r="B429" s="3" t="s">
        <v>673</v>
      </c>
      <c r="C429" s="3" t="s">
        <v>290</v>
      </c>
      <c r="D429" s="3" t="s">
        <v>101</v>
      </c>
      <c r="E429" s="4" t="s">
        <v>102</v>
      </c>
      <c r="F429" s="5">
        <v>0</v>
      </c>
      <c r="G429" s="5">
        <v>0</v>
      </c>
      <c r="H429" s="44">
        <v>0</v>
      </c>
      <c r="I429" s="5">
        <v>0</v>
      </c>
      <c r="J429" s="5">
        <v>0</v>
      </c>
      <c r="K429" s="26">
        <v>300000</v>
      </c>
      <c r="L429" s="26">
        <v>300000</v>
      </c>
      <c r="M429" s="30">
        <v>0</v>
      </c>
      <c r="N429" s="26">
        <v>0</v>
      </c>
      <c r="O429" s="26">
        <v>300000</v>
      </c>
    </row>
    <row r="430" spans="1:15" ht="12" customHeight="1" x14ac:dyDescent="0.25">
      <c r="A430" s="3" t="s">
        <v>240</v>
      </c>
      <c r="B430" s="3" t="s">
        <v>673</v>
      </c>
      <c r="C430" s="3" t="s">
        <v>290</v>
      </c>
      <c r="D430" s="3" t="s">
        <v>248</v>
      </c>
      <c r="E430" s="4" t="s">
        <v>249</v>
      </c>
      <c r="F430" s="5">
        <v>0</v>
      </c>
      <c r="G430" s="5">
        <v>0</v>
      </c>
      <c r="H430" s="44">
        <v>0</v>
      </c>
      <c r="I430" s="5">
        <v>0</v>
      </c>
      <c r="J430" s="5">
        <v>0</v>
      </c>
      <c r="K430" s="26">
        <v>3200000</v>
      </c>
      <c r="L430" s="26">
        <v>3200000</v>
      </c>
      <c r="M430" s="30">
        <v>0</v>
      </c>
      <c r="N430" s="26">
        <v>0</v>
      </c>
      <c r="O430" s="26">
        <v>3200000</v>
      </c>
    </row>
    <row r="431" spans="1:15" ht="12" customHeight="1" x14ac:dyDescent="0.25">
      <c r="A431" s="99" t="s">
        <v>672</v>
      </c>
      <c r="B431" s="100"/>
      <c r="C431" s="100"/>
      <c r="D431" s="100"/>
      <c r="E431" s="100"/>
      <c r="F431" s="6">
        <f t="shared" ref="F431:G431" si="469">SUM(F428:F430)</f>
        <v>2222418</v>
      </c>
      <c r="G431" s="6">
        <f t="shared" si="469"/>
        <v>2222418</v>
      </c>
      <c r="H431" s="73">
        <f t="shared" ref="H431:O431" si="470">SUM(H428:H430)</f>
        <v>0</v>
      </c>
      <c r="I431" s="6">
        <f t="shared" ref="I431" si="471">SUM(I428:I430)</f>
        <v>0</v>
      </c>
      <c r="J431" s="6">
        <f t="shared" si="470"/>
        <v>2222418</v>
      </c>
      <c r="K431" s="6">
        <f t="shared" ref="K431:L431" si="472">SUM(K428:K430)</f>
        <v>3500000</v>
      </c>
      <c r="L431" s="6">
        <f t="shared" si="472"/>
        <v>3500000</v>
      </c>
      <c r="M431" s="6">
        <f t="shared" si="470"/>
        <v>0</v>
      </c>
      <c r="N431" s="6">
        <f t="shared" ref="N431" si="473">SUM(N428:N430)</f>
        <v>0</v>
      </c>
      <c r="O431" s="6">
        <f t="shared" si="470"/>
        <v>3500000</v>
      </c>
    </row>
    <row r="432" spans="1:15" ht="12" customHeight="1" x14ac:dyDescent="0.25">
      <c r="A432" s="3" t="s">
        <v>240</v>
      </c>
      <c r="B432" s="3" t="s">
        <v>675</v>
      </c>
      <c r="C432" s="3"/>
      <c r="D432" s="3" t="s">
        <v>297</v>
      </c>
      <c r="E432" s="4" t="s">
        <v>298</v>
      </c>
      <c r="F432" s="19">
        <v>2000000</v>
      </c>
      <c r="G432" s="19">
        <v>2000000</v>
      </c>
      <c r="H432" s="44">
        <v>0</v>
      </c>
      <c r="I432" s="25">
        <v>0</v>
      </c>
      <c r="J432" s="70">
        <f>SUM(G432+I432)</f>
        <v>2000000</v>
      </c>
      <c r="K432" s="5">
        <v>0</v>
      </c>
      <c r="L432" s="5">
        <v>0</v>
      </c>
      <c r="M432" s="30">
        <v>0</v>
      </c>
      <c r="N432" s="5">
        <v>0</v>
      </c>
      <c r="O432" s="5">
        <v>0</v>
      </c>
    </row>
    <row r="433" spans="1:15" ht="12" customHeight="1" x14ac:dyDescent="0.25">
      <c r="A433" s="3" t="s">
        <v>240</v>
      </c>
      <c r="B433" s="3" t="s">
        <v>675</v>
      </c>
      <c r="C433" s="3" t="s">
        <v>303</v>
      </c>
      <c r="D433" s="3" t="s">
        <v>101</v>
      </c>
      <c r="E433" s="4" t="s">
        <v>102</v>
      </c>
      <c r="F433" s="5">
        <v>0</v>
      </c>
      <c r="G433" s="5">
        <v>0</v>
      </c>
      <c r="H433" s="44">
        <v>0</v>
      </c>
      <c r="I433" s="5">
        <v>0</v>
      </c>
      <c r="J433" s="5">
        <v>0</v>
      </c>
      <c r="K433" s="19">
        <v>200000</v>
      </c>
      <c r="L433" s="19">
        <v>200000</v>
      </c>
      <c r="M433" s="30">
        <v>0</v>
      </c>
      <c r="N433" s="26">
        <v>0</v>
      </c>
      <c r="O433" s="86">
        <f>SUM(L433+N433)</f>
        <v>200000</v>
      </c>
    </row>
    <row r="434" spans="1:15" ht="12" customHeight="1" x14ac:dyDescent="0.25">
      <c r="A434" s="3" t="s">
        <v>240</v>
      </c>
      <c r="B434" s="3" t="s">
        <v>675</v>
      </c>
      <c r="C434" s="3" t="s">
        <v>303</v>
      </c>
      <c r="D434" s="3" t="s">
        <v>248</v>
      </c>
      <c r="E434" s="4" t="s">
        <v>249</v>
      </c>
      <c r="F434" s="5">
        <v>0</v>
      </c>
      <c r="G434" s="5">
        <v>0</v>
      </c>
      <c r="H434" s="44">
        <v>0</v>
      </c>
      <c r="I434" s="5">
        <v>0</v>
      </c>
      <c r="J434" s="5">
        <v>0</v>
      </c>
      <c r="K434" s="19">
        <v>3500000</v>
      </c>
      <c r="L434" s="19">
        <v>3500000</v>
      </c>
      <c r="M434" s="30">
        <v>0</v>
      </c>
      <c r="N434" s="26">
        <v>0</v>
      </c>
      <c r="O434" s="86">
        <f>SUM(L434+N434)</f>
        <v>3500000</v>
      </c>
    </row>
    <row r="435" spans="1:15" ht="12" customHeight="1" x14ac:dyDescent="0.25">
      <c r="A435" s="99" t="s">
        <v>674</v>
      </c>
      <c r="B435" s="100"/>
      <c r="C435" s="100"/>
      <c r="D435" s="100"/>
      <c r="E435" s="100"/>
      <c r="F435" s="6">
        <f t="shared" ref="F435:G435" si="474">SUM(F432:F434)</f>
        <v>2000000</v>
      </c>
      <c r="G435" s="6">
        <f t="shared" si="474"/>
        <v>2000000</v>
      </c>
      <c r="H435" s="73">
        <f t="shared" ref="H435:O435" si="475">SUM(H432:H434)</f>
        <v>0</v>
      </c>
      <c r="I435" s="6">
        <f t="shared" ref="I435" si="476">SUM(I432:I434)</f>
        <v>0</v>
      </c>
      <c r="J435" s="6">
        <f t="shared" si="475"/>
        <v>2000000</v>
      </c>
      <c r="K435" s="6">
        <f t="shared" ref="K435:L435" si="477">SUM(K432:K434)</f>
        <v>3700000</v>
      </c>
      <c r="L435" s="6">
        <f t="shared" si="477"/>
        <v>3700000</v>
      </c>
      <c r="M435" s="6">
        <f t="shared" si="475"/>
        <v>0</v>
      </c>
      <c r="N435" s="6">
        <f t="shared" ref="N435" si="478">SUM(N432:N434)</f>
        <v>0</v>
      </c>
      <c r="O435" s="6">
        <f t="shared" si="475"/>
        <v>3700000</v>
      </c>
    </row>
    <row r="436" spans="1:15" ht="12" customHeight="1" x14ac:dyDescent="0.25">
      <c r="A436" s="3" t="s">
        <v>240</v>
      </c>
      <c r="B436" s="3" t="s">
        <v>685</v>
      </c>
      <c r="C436" s="3"/>
      <c r="D436" s="3" t="s">
        <v>613</v>
      </c>
      <c r="E436" s="4" t="s">
        <v>298</v>
      </c>
      <c r="F436" s="19">
        <v>399784</v>
      </c>
      <c r="G436" s="19">
        <v>399784</v>
      </c>
      <c r="H436" s="44">
        <v>0</v>
      </c>
      <c r="I436" s="25">
        <v>0</v>
      </c>
      <c r="J436" s="70">
        <f>SUM(G436+I436)</f>
        <v>399784</v>
      </c>
      <c r="K436" s="5">
        <v>0</v>
      </c>
      <c r="L436" s="5">
        <v>0</v>
      </c>
      <c r="M436" s="30">
        <v>0</v>
      </c>
      <c r="N436" s="5">
        <v>0</v>
      </c>
      <c r="O436" s="5">
        <v>0</v>
      </c>
    </row>
    <row r="437" spans="1:15" ht="12" customHeight="1" x14ac:dyDescent="0.25">
      <c r="A437" s="99" t="s">
        <v>684</v>
      </c>
      <c r="B437" s="100"/>
      <c r="C437" s="100"/>
      <c r="D437" s="100"/>
      <c r="E437" s="100"/>
      <c r="F437" s="6">
        <f t="shared" ref="F437:G437" si="479">SUM(F436)</f>
        <v>399784</v>
      </c>
      <c r="G437" s="6">
        <f t="shared" si="479"/>
        <v>399784</v>
      </c>
      <c r="H437" s="73">
        <f t="shared" ref="H437:O437" si="480">SUM(H436)</f>
        <v>0</v>
      </c>
      <c r="I437" s="6">
        <f t="shared" ref="I437" si="481">SUM(I436)</f>
        <v>0</v>
      </c>
      <c r="J437" s="6">
        <f t="shared" si="480"/>
        <v>399784</v>
      </c>
      <c r="K437" s="6">
        <f t="shared" ref="K437:L437" si="482">SUM(K436)</f>
        <v>0</v>
      </c>
      <c r="L437" s="6">
        <f t="shared" si="482"/>
        <v>0</v>
      </c>
      <c r="M437" s="6">
        <f t="shared" si="480"/>
        <v>0</v>
      </c>
      <c r="N437" s="6">
        <f t="shared" ref="N437" si="483">SUM(N436)</f>
        <v>0</v>
      </c>
      <c r="O437" s="6">
        <f t="shared" si="480"/>
        <v>0</v>
      </c>
    </row>
    <row r="438" spans="1:15" ht="12" customHeight="1" x14ac:dyDescent="0.25">
      <c r="A438" s="18" t="s">
        <v>240</v>
      </c>
      <c r="B438" s="22" t="s">
        <v>690</v>
      </c>
      <c r="C438" s="22" t="s">
        <v>159</v>
      </c>
      <c r="D438" s="22" t="s">
        <v>691</v>
      </c>
      <c r="E438" s="22" t="s">
        <v>692</v>
      </c>
      <c r="F438" s="19">
        <v>0</v>
      </c>
      <c r="G438" s="19">
        <v>0</v>
      </c>
      <c r="H438" s="68">
        <v>0</v>
      </c>
      <c r="I438" s="81">
        <v>0</v>
      </c>
      <c r="J438" s="19">
        <v>0</v>
      </c>
      <c r="K438" s="19">
        <v>500000</v>
      </c>
      <c r="L438" s="19">
        <v>500000</v>
      </c>
      <c r="M438" s="19">
        <v>0</v>
      </c>
      <c r="N438" s="26">
        <v>0</v>
      </c>
      <c r="O438" s="86">
        <f>SUM(L438+N438)</f>
        <v>500000</v>
      </c>
    </row>
    <row r="439" spans="1:15" ht="12" customHeight="1" x14ac:dyDescent="0.25">
      <c r="A439" s="112" t="s">
        <v>689</v>
      </c>
      <c r="B439" s="113"/>
      <c r="C439" s="113"/>
      <c r="D439" s="113"/>
      <c r="E439" s="114"/>
      <c r="F439" s="6">
        <f t="shared" ref="F439:G439" si="484">SUM(F438)</f>
        <v>0</v>
      </c>
      <c r="G439" s="6">
        <f t="shared" si="484"/>
        <v>0</v>
      </c>
      <c r="H439" s="73">
        <f t="shared" ref="H439:O439" si="485">SUM(H438)</f>
        <v>0</v>
      </c>
      <c r="I439" s="6">
        <f t="shared" ref="I439" si="486">SUM(I438)</f>
        <v>0</v>
      </c>
      <c r="J439" s="6">
        <f t="shared" si="485"/>
        <v>0</v>
      </c>
      <c r="K439" s="6">
        <f t="shared" ref="K439:L439" si="487">SUM(K438)</f>
        <v>500000</v>
      </c>
      <c r="L439" s="6">
        <f t="shared" si="487"/>
        <v>500000</v>
      </c>
      <c r="M439" s="6">
        <f t="shared" si="485"/>
        <v>0</v>
      </c>
      <c r="N439" s="6">
        <f t="shared" ref="N439" si="488">SUM(N438)</f>
        <v>0</v>
      </c>
      <c r="O439" s="6">
        <f t="shared" si="485"/>
        <v>500000</v>
      </c>
    </row>
    <row r="440" spans="1:15" ht="12" customHeight="1" outlineLevel="1" x14ac:dyDescent="0.25">
      <c r="A440" s="3" t="s">
        <v>240</v>
      </c>
      <c r="B440" s="3" t="s">
        <v>319</v>
      </c>
      <c r="C440" s="8"/>
      <c r="D440" s="3" t="s">
        <v>115</v>
      </c>
      <c r="E440" s="4" t="s">
        <v>116</v>
      </c>
      <c r="F440" s="19">
        <v>1500000</v>
      </c>
      <c r="G440" s="19">
        <v>1500000</v>
      </c>
      <c r="H440" s="34">
        <v>0</v>
      </c>
      <c r="I440" s="80">
        <v>0</v>
      </c>
      <c r="J440" s="70">
        <f>SUM(G440+I440)</f>
        <v>1500000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</row>
    <row r="441" spans="1:15" ht="12" customHeight="1" outlineLevel="1" x14ac:dyDescent="0.25">
      <c r="A441" s="3" t="s">
        <v>240</v>
      </c>
      <c r="B441" s="3" t="s">
        <v>319</v>
      </c>
      <c r="C441" s="8"/>
      <c r="D441" s="3" t="s">
        <v>117</v>
      </c>
      <c r="E441" s="4" t="s">
        <v>118</v>
      </c>
      <c r="F441" s="19">
        <v>0</v>
      </c>
      <c r="G441" s="19">
        <v>0</v>
      </c>
      <c r="H441" s="72">
        <v>0</v>
      </c>
      <c r="I441" s="71">
        <v>0</v>
      </c>
      <c r="J441" s="70">
        <f>SUM(G441+I441)</f>
        <v>0</v>
      </c>
      <c r="K441" s="5">
        <v>0</v>
      </c>
      <c r="L441" s="5">
        <v>0</v>
      </c>
      <c r="M441" s="30">
        <v>0</v>
      </c>
      <c r="N441" s="5">
        <v>0</v>
      </c>
      <c r="O441" s="5">
        <v>0</v>
      </c>
    </row>
    <row r="442" spans="1:15" ht="12" customHeight="1" outlineLevel="1" x14ac:dyDescent="0.25">
      <c r="A442" s="3" t="s">
        <v>240</v>
      </c>
      <c r="B442" s="3" t="s">
        <v>319</v>
      </c>
      <c r="C442" s="41">
        <v>3329</v>
      </c>
      <c r="D442" s="3" t="s">
        <v>101</v>
      </c>
      <c r="E442" s="4" t="s">
        <v>102</v>
      </c>
      <c r="F442" s="5">
        <v>0</v>
      </c>
      <c r="G442" s="5">
        <v>0</v>
      </c>
      <c r="H442" s="44">
        <v>0</v>
      </c>
      <c r="I442" s="5">
        <v>0</v>
      </c>
      <c r="J442" s="5">
        <v>0</v>
      </c>
      <c r="K442" s="19">
        <v>500000</v>
      </c>
      <c r="L442" s="19">
        <v>500000</v>
      </c>
      <c r="M442" s="30">
        <v>0</v>
      </c>
      <c r="N442" s="26">
        <v>0</v>
      </c>
      <c r="O442" s="86">
        <f>SUM(L442+N442)</f>
        <v>500000</v>
      </c>
    </row>
    <row r="443" spans="1:15" ht="12" customHeight="1" outlineLevel="1" x14ac:dyDescent="0.25">
      <c r="A443" s="3" t="s">
        <v>240</v>
      </c>
      <c r="B443" s="3" t="s">
        <v>319</v>
      </c>
      <c r="C443" s="3" t="s">
        <v>320</v>
      </c>
      <c r="D443" s="3" t="s">
        <v>84</v>
      </c>
      <c r="E443" s="4" t="s">
        <v>85</v>
      </c>
      <c r="F443" s="5">
        <v>0</v>
      </c>
      <c r="G443" s="5">
        <v>0</v>
      </c>
      <c r="H443" s="44">
        <v>0</v>
      </c>
      <c r="I443" s="5">
        <v>0</v>
      </c>
      <c r="J443" s="5">
        <v>0</v>
      </c>
      <c r="K443" s="19">
        <v>4000000</v>
      </c>
      <c r="L443" s="19">
        <v>4000000</v>
      </c>
      <c r="M443" s="30">
        <v>0</v>
      </c>
      <c r="N443" s="26">
        <v>0</v>
      </c>
      <c r="O443" s="86">
        <f t="shared" ref="O443:O444" si="489">SUM(L443+N443)</f>
        <v>4000000</v>
      </c>
    </row>
    <row r="444" spans="1:15" ht="12" customHeight="1" outlineLevel="1" x14ac:dyDescent="0.25">
      <c r="A444" s="3" t="s">
        <v>240</v>
      </c>
      <c r="B444" s="3" t="s">
        <v>319</v>
      </c>
      <c r="C444" s="3" t="s">
        <v>320</v>
      </c>
      <c r="D444" s="3" t="s">
        <v>321</v>
      </c>
      <c r="E444" s="4" t="s">
        <v>322</v>
      </c>
      <c r="F444" s="5">
        <v>0</v>
      </c>
      <c r="G444" s="5">
        <v>0</v>
      </c>
      <c r="H444" s="44">
        <v>0</v>
      </c>
      <c r="I444" s="5">
        <v>0</v>
      </c>
      <c r="J444" s="5">
        <v>0</v>
      </c>
      <c r="K444" s="19">
        <v>1800000</v>
      </c>
      <c r="L444" s="19">
        <v>1800000</v>
      </c>
      <c r="M444" s="30">
        <v>0</v>
      </c>
      <c r="N444" s="26">
        <v>0</v>
      </c>
      <c r="O444" s="86">
        <f t="shared" si="489"/>
        <v>1800000</v>
      </c>
    </row>
    <row r="445" spans="1:15" ht="12" customHeight="1" x14ac:dyDescent="0.25">
      <c r="A445" s="99" t="s">
        <v>323</v>
      </c>
      <c r="B445" s="100"/>
      <c r="C445" s="100"/>
      <c r="D445" s="100"/>
      <c r="E445" s="100"/>
      <c r="F445" s="6">
        <f t="shared" ref="F445:G445" si="490">SUM(F440:F444)</f>
        <v>1500000</v>
      </c>
      <c r="G445" s="6">
        <f t="shared" si="490"/>
        <v>1500000</v>
      </c>
      <c r="H445" s="73">
        <f t="shared" ref="H445:O445" si="491">SUM(H440:H444)</f>
        <v>0</v>
      </c>
      <c r="I445" s="6">
        <f t="shared" ref="I445" si="492">SUM(I440:I444)</f>
        <v>0</v>
      </c>
      <c r="J445" s="6">
        <f t="shared" si="491"/>
        <v>1500000</v>
      </c>
      <c r="K445" s="6">
        <f t="shared" ref="K445:L445" si="493">SUM(K440:K444)</f>
        <v>6300000</v>
      </c>
      <c r="L445" s="6">
        <f t="shared" si="493"/>
        <v>6300000</v>
      </c>
      <c r="M445" s="6">
        <f t="shared" si="491"/>
        <v>0</v>
      </c>
      <c r="N445" s="6">
        <f t="shared" ref="N445" si="494">SUM(N440:N444)</f>
        <v>0</v>
      </c>
      <c r="O445" s="6">
        <f t="shared" si="491"/>
        <v>6300000</v>
      </c>
    </row>
    <row r="446" spans="1:15" ht="12" customHeight="1" outlineLevel="1" x14ac:dyDescent="0.25">
      <c r="A446" s="3" t="s">
        <v>240</v>
      </c>
      <c r="B446" s="3" t="s">
        <v>324</v>
      </c>
      <c r="C446" s="3" t="s">
        <v>320</v>
      </c>
      <c r="D446" s="3" t="s">
        <v>321</v>
      </c>
      <c r="E446" s="4" t="s">
        <v>298</v>
      </c>
      <c r="F446" s="5">
        <v>0</v>
      </c>
      <c r="G446" s="5">
        <v>0</v>
      </c>
      <c r="H446" s="44">
        <v>0</v>
      </c>
      <c r="I446" s="5">
        <v>0</v>
      </c>
      <c r="J446" s="5">
        <v>0</v>
      </c>
      <c r="K446" s="19">
        <v>680000</v>
      </c>
      <c r="L446" s="19">
        <v>680000</v>
      </c>
      <c r="M446" s="5">
        <v>0</v>
      </c>
      <c r="N446" s="26">
        <v>0</v>
      </c>
      <c r="O446" s="86">
        <f>SUM(L446+N446)</f>
        <v>680000</v>
      </c>
    </row>
    <row r="447" spans="1:15" ht="12" customHeight="1" x14ac:dyDescent="0.25">
      <c r="A447" s="99" t="s">
        <v>325</v>
      </c>
      <c r="B447" s="100"/>
      <c r="C447" s="100"/>
      <c r="D447" s="100"/>
      <c r="E447" s="100"/>
      <c r="F447" s="6">
        <f t="shared" ref="F447:G447" si="495">SUM(F446)</f>
        <v>0</v>
      </c>
      <c r="G447" s="6">
        <f t="shared" si="495"/>
        <v>0</v>
      </c>
      <c r="H447" s="73">
        <f t="shared" ref="H447:K447" si="496">SUM(H446)</f>
        <v>0</v>
      </c>
      <c r="I447" s="6">
        <f t="shared" ref="I447" si="497">SUM(I446)</f>
        <v>0</v>
      </c>
      <c r="J447" s="6">
        <f t="shared" si="496"/>
        <v>0</v>
      </c>
      <c r="K447" s="6">
        <f t="shared" si="496"/>
        <v>680000</v>
      </c>
      <c r="L447" s="6">
        <f t="shared" ref="L447" si="498">SUM(L446)</f>
        <v>680000</v>
      </c>
      <c r="M447" s="6">
        <f t="shared" ref="M447:O447" si="499">SUM(M446)</f>
        <v>0</v>
      </c>
      <c r="N447" s="6">
        <f t="shared" ref="N447" si="500">SUM(N446)</f>
        <v>0</v>
      </c>
      <c r="O447" s="6">
        <f t="shared" si="499"/>
        <v>680000</v>
      </c>
    </row>
    <row r="448" spans="1:15" ht="12" customHeight="1" outlineLevel="1" x14ac:dyDescent="0.25">
      <c r="A448" s="3" t="s">
        <v>240</v>
      </c>
      <c r="B448" s="3" t="s">
        <v>326</v>
      </c>
      <c r="C448" s="3" t="s">
        <v>327</v>
      </c>
      <c r="D448" s="3" t="s">
        <v>101</v>
      </c>
      <c r="E448" s="4" t="s">
        <v>102</v>
      </c>
      <c r="F448" s="5">
        <v>0</v>
      </c>
      <c r="G448" s="5">
        <v>0</v>
      </c>
      <c r="H448" s="44">
        <v>0</v>
      </c>
      <c r="I448" s="5">
        <v>0</v>
      </c>
      <c r="J448" s="5">
        <v>0</v>
      </c>
      <c r="K448" s="19">
        <v>0</v>
      </c>
      <c r="L448" s="19">
        <v>0</v>
      </c>
      <c r="M448" s="34">
        <v>0</v>
      </c>
      <c r="N448" s="26">
        <v>53240</v>
      </c>
      <c r="O448" s="86">
        <f>SUM(L448+N448)</f>
        <v>53240</v>
      </c>
    </row>
    <row r="449" spans="1:15" ht="12" customHeight="1" x14ac:dyDescent="0.25">
      <c r="A449" s="99" t="s">
        <v>328</v>
      </c>
      <c r="B449" s="100"/>
      <c r="C449" s="100"/>
      <c r="D449" s="100"/>
      <c r="E449" s="100"/>
      <c r="F449" s="6">
        <f t="shared" ref="F449:G449" si="501">SUM(F448)</f>
        <v>0</v>
      </c>
      <c r="G449" s="6">
        <f t="shared" si="501"/>
        <v>0</v>
      </c>
      <c r="H449" s="73">
        <f t="shared" ref="H449:K449" si="502">SUM(H448)</f>
        <v>0</v>
      </c>
      <c r="I449" s="6">
        <f t="shared" ref="I449" si="503">SUM(I448)</f>
        <v>0</v>
      </c>
      <c r="J449" s="6">
        <f t="shared" si="502"/>
        <v>0</v>
      </c>
      <c r="K449" s="6">
        <f t="shared" si="502"/>
        <v>0</v>
      </c>
      <c r="L449" s="6">
        <f t="shared" ref="L449" si="504">SUM(L448)</f>
        <v>0</v>
      </c>
      <c r="M449" s="6">
        <f t="shared" ref="M449:O449" si="505">SUM(M448)</f>
        <v>0</v>
      </c>
      <c r="N449" s="6">
        <f t="shared" ref="N449" si="506">SUM(N448)</f>
        <v>53240</v>
      </c>
      <c r="O449" s="6">
        <f t="shared" si="505"/>
        <v>53240</v>
      </c>
    </row>
    <row r="450" spans="1:15" s="7" customFormat="1" ht="12" customHeight="1" x14ac:dyDescent="0.25">
      <c r="A450" s="104" t="s">
        <v>329</v>
      </c>
      <c r="B450" s="105"/>
      <c r="C450" s="105"/>
      <c r="D450" s="105"/>
      <c r="E450" s="105"/>
      <c r="F450" s="10">
        <f t="shared" ref="F450:G450" si="507">SUM(F297,F302,F307,F310,F312,F316,F321,F324,F326,F328,F330,F332,F334,F336,F343,F350,F352,F354,F356,F358,F360,F372,F374,F378,F388,F392,F398,F402,F407,F415,F418,F423,F427,F431,F435,F437,F439,F445,F447,F449)</f>
        <v>6202202</v>
      </c>
      <c r="G450" s="10">
        <f t="shared" si="507"/>
        <v>6202202</v>
      </c>
      <c r="H450" s="74">
        <f t="shared" ref="H450:J450" si="508">SUM(H297,H302,H307,H310,H312,H316,H321,H324,H326,H328,H330,H332,H334,H336,H343,H350,H352,H354,H356,H358,H360,H372,H374,H378,H388,H392,H398,H402,H407,H415,H418,H423,H427,H431,H435,H437,H439,H445,H447,H449)</f>
        <v>0</v>
      </c>
      <c r="I450" s="10">
        <f t="shared" ref="I450" si="509">SUM(I297,I302,I307,I310,I312,I316,I321,I324,I326,I328,I330,I332,I334,I336,I343,I350,I352,I354,I356,I358,I360,I372,I374,I378,I388,I392,I398,I402,I407,I415,I418,I423,I427,I431,I435,I437,I439,I445,I447,I449)</f>
        <v>0</v>
      </c>
      <c r="J450" s="10">
        <f t="shared" si="508"/>
        <v>6202202</v>
      </c>
      <c r="K450" s="10">
        <f t="shared" ref="K450:L450" si="510">SUM(K297+K302+K307+K310+K312+K316+K321+K324+K326+K328+K330+K332+K334+K336+K343+K350+K352+K354+K356+K358+K360+K372+K378+K388+K392+K398+K402+K407+K415+K418+K423+K427+K431+K435+K437+K439+K445+K447+K449)</f>
        <v>36681204</v>
      </c>
      <c r="L450" s="10">
        <f t="shared" si="510"/>
        <v>36681204</v>
      </c>
      <c r="M450" s="10">
        <f t="shared" ref="M450:O450" si="511">SUM(M297+M302+M307+M310+M312+M316+M321+M324+M326+M328+M330+M332+M334+M336+M343+M350+M352+M354+M356+M358+M360+M372+M378+M388+M392+M398+M402+M407+M415+M418+M423+M427+M431+M435+M437+M439+M445+M447+M449)</f>
        <v>0</v>
      </c>
      <c r="N450" s="10">
        <f t="shared" ref="N450" si="512">SUM(N297+N302+N307+N310+N312+N316+N321+N324+N326+N328+N330+N332+N334+N336+N343+N350+N352+N354+N356+N358+N360+N372+N378+N388+N392+N398+N402+N407+N415+N418+N423+N427+N431+N435+N437+N439+N445+N447+N449)</f>
        <v>0</v>
      </c>
      <c r="O450" s="10">
        <f t="shared" si="511"/>
        <v>36681204</v>
      </c>
    </row>
    <row r="451" spans="1:15" ht="12" customHeight="1" outlineLevel="1" x14ac:dyDescent="0.25">
      <c r="A451" s="3" t="s">
        <v>330</v>
      </c>
      <c r="B451" s="3" t="s">
        <v>331</v>
      </c>
      <c r="C451" s="3" t="s">
        <v>303</v>
      </c>
      <c r="D451" s="3" t="s">
        <v>332</v>
      </c>
      <c r="E451" s="4" t="s">
        <v>333</v>
      </c>
      <c r="F451" s="19">
        <v>40000</v>
      </c>
      <c r="G451" s="19">
        <v>40000</v>
      </c>
      <c r="H451" s="34">
        <v>0</v>
      </c>
      <c r="I451" s="80">
        <v>0</v>
      </c>
      <c r="J451" s="70">
        <f>SUM(G451+I451)</f>
        <v>40000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</row>
    <row r="452" spans="1:15" ht="12" customHeight="1" outlineLevel="1" x14ac:dyDescent="0.25">
      <c r="A452" s="3" t="s">
        <v>330</v>
      </c>
      <c r="B452" s="3" t="s">
        <v>590</v>
      </c>
      <c r="C452" s="3" t="s">
        <v>303</v>
      </c>
      <c r="D452" s="3" t="s">
        <v>340</v>
      </c>
      <c r="E452" s="4" t="s">
        <v>341</v>
      </c>
      <c r="F452" s="19">
        <v>0</v>
      </c>
      <c r="G452" s="19">
        <v>0</v>
      </c>
      <c r="H452" s="44">
        <v>0</v>
      </c>
      <c r="I452" s="25">
        <v>0</v>
      </c>
      <c r="J452" s="70">
        <f>SUM(G452+I452)</f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</row>
    <row r="453" spans="1:15" ht="12" customHeight="1" outlineLevel="1" x14ac:dyDescent="0.25">
      <c r="A453" s="3" t="s">
        <v>330</v>
      </c>
      <c r="B453" s="3" t="s">
        <v>331</v>
      </c>
      <c r="C453" s="3" t="s">
        <v>303</v>
      </c>
      <c r="D453" s="3" t="s">
        <v>146</v>
      </c>
      <c r="E453" s="4" t="s">
        <v>147</v>
      </c>
      <c r="F453" s="5">
        <v>0</v>
      </c>
      <c r="G453" s="5">
        <v>0</v>
      </c>
      <c r="H453" s="44">
        <v>0</v>
      </c>
      <c r="I453" s="5">
        <v>0</v>
      </c>
      <c r="J453" s="5">
        <v>0</v>
      </c>
      <c r="K453" s="19">
        <v>10000</v>
      </c>
      <c r="L453" s="19">
        <v>10000</v>
      </c>
      <c r="M453" s="5">
        <v>0</v>
      </c>
      <c r="N453" s="26">
        <v>0</v>
      </c>
      <c r="O453" s="86">
        <f>SUM(L453+N453)</f>
        <v>10000</v>
      </c>
    </row>
    <row r="454" spans="1:15" ht="12" customHeight="1" outlineLevel="1" x14ac:dyDescent="0.25">
      <c r="A454" s="3" t="s">
        <v>330</v>
      </c>
      <c r="B454" s="3" t="s">
        <v>331</v>
      </c>
      <c r="C454" s="3" t="s">
        <v>303</v>
      </c>
      <c r="D454" s="3" t="s">
        <v>101</v>
      </c>
      <c r="E454" s="4" t="s">
        <v>102</v>
      </c>
      <c r="F454" s="5">
        <v>0</v>
      </c>
      <c r="G454" s="5">
        <v>0</v>
      </c>
      <c r="H454" s="44">
        <v>0</v>
      </c>
      <c r="I454" s="5">
        <v>0</v>
      </c>
      <c r="J454" s="5">
        <v>0</v>
      </c>
      <c r="K454" s="19">
        <v>0</v>
      </c>
      <c r="L454" s="19">
        <v>0</v>
      </c>
      <c r="M454" s="5">
        <v>0</v>
      </c>
      <c r="N454" s="26">
        <v>0</v>
      </c>
      <c r="O454" s="86">
        <f t="shared" ref="O454:O456" si="513">SUM(L454+N454)</f>
        <v>0</v>
      </c>
    </row>
    <row r="455" spans="1:15" ht="12" customHeight="1" outlineLevel="1" x14ac:dyDescent="0.25">
      <c r="A455" s="3" t="s">
        <v>330</v>
      </c>
      <c r="B455" s="3" t="s">
        <v>331</v>
      </c>
      <c r="C455" s="3" t="s">
        <v>303</v>
      </c>
      <c r="D455" s="3" t="s">
        <v>334</v>
      </c>
      <c r="E455" s="4" t="s">
        <v>335</v>
      </c>
      <c r="F455" s="5">
        <v>0</v>
      </c>
      <c r="G455" s="5">
        <v>0</v>
      </c>
      <c r="H455" s="44">
        <v>0</v>
      </c>
      <c r="I455" s="5">
        <v>0</v>
      </c>
      <c r="J455" s="5">
        <v>0</v>
      </c>
      <c r="K455" s="19">
        <v>1000</v>
      </c>
      <c r="L455" s="19">
        <v>1000</v>
      </c>
      <c r="M455" s="5">
        <v>0</v>
      </c>
      <c r="N455" s="26">
        <v>0</v>
      </c>
      <c r="O455" s="86">
        <f t="shared" si="513"/>
        <v>1000</v>
      </c>
    </row>
    <row r="456" spans="1:15" ht="12" customHeight="1" outlineLevel="1" x14ac:dyDescent="0.25">
      <c r="A456" s="3" t="s">
        <v>330</v>
      </c>
      <c r="B456" s="3" t="s">
        <v>331</v>
      </c>
      <c r="C456" s="3" t="s">
        <v>303</v>
      </c>
      <c r="D456" s="3" t="s">
        <v>336</v>
      </c>
      <c r="E456" s="4" t="s">
        <v>337</v>
      </c>
      <c r="F456" s="5">
        <v>0</v>
      </c>
      <c r="G456" s="5">
        <v>0</v>
      </c>
      <c r="H456" s="44">
        <v>0</v>
      </c>
      <c r="I456" s="5">
        <v>0</v>
      </c>
      <c r="J456" s="5">
        <v>0</v>
      </c>
      <c r="K456" s="19">
        <v>100000</v>
      </c>
      <c r="L456" s="19">
        <v>100000</v>
      </c>
      <c r="M456" s="5">
        <v>0</v>
      </c>
      <c r="N456" s="26">
        <v>0</v>
      </c>
      <c r="O456" s="86">
        <f t="shared" si="513"/>
        <v>100000</v>
      </c>
    </row>
    <row r="457" spans="1:15" ht="12" customHeight="1" x14ac:dyDescent="0.25">
      <c r="A457" s="99" t="s">
        <v>338</v>
      </c>
      <c r="B457" s="100"/>
      <c r="C457" s="100"/>
      <c r="D457" s="100"/>
      <c r="E457" s="100"/>
      <c r="F457" s="6">
        <f t="shared" ref="F457:G457" si="514">SUM(F451:F456)</f>
        <v>40000</v>
      </c>
      <c r="G457" s="6">
        <f t="shared" si="514"/>
        <v>40000</v>
      </c>
      <c r="H457" s="73">
        <f t="shared" ref="H457:K457" si="515">SUM(H451:H456)</f>
        <v>0</v>
      </c>
      <c r="I457" s="6">
        <f t="shared" ref="I457" si="516">SUM(I451:I456)</f>
        <v>0</v>
      </c>
      <c r="J457" s="6">
        <f t="shared" si="515"/>
        <v>40000</v>
      </c>
      <c r="K457" s="6">
        <f t="shared" si="515"/>
        <v>111000</v>
      </c>
      <c r="L457" s="6">
        <f t="shared" ref="L457" si="517">SUM(L451:L456)</f>
        <v>111000</v>
      </c>
      <c r="M457" s="6">
        <f t="shared" ref="M457:O457" si="518">SUM(M451:M456)</f>
        <v>0</v>
      </c>
      <c r="N457" s="6">
        <f t="shared" ref="N457" si="519">SUM(N451:N456)</f>
        <v>0</v>
      </c>
      <c r="O457" s="6">
        <f t="shared" si="518"/>
        <v>111000</v>
      </c>
    </row>
    <row r="458" spans="1:15" ht="12" customHeight="1" outlineLevel="1" x14ac:dyDescent="0.25">
      <c r="A458" s="3" t="s">
        <v>330</v>
      </c>
      <c r="B458" s="3" t="s">
        <v>339</v>
      </c>
      <c r="C458" s="3" t="s">
        <v>303</v>
      </c>
      <c r="D458" s="3" t="s">
        <v>340</v>
      </c>
      <c r="E458" s="4" t="s">
        <v>341</v>
      </c>
      <c r="F458" s="19">
        <v>10000</v>
      </c>
      <c r="G458" s="19">
        <v>10000</v>
      </c>
      <c r="H458" s="34">
        <v>0</v>
      </c>
      <c r="I458" s="80">
        <v>0</v>
      </c>
      <c r="J458" s="70">
        <f>SUM(G458+I458)</f>
        <v>10000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</row>
    <row r="459" spans="1:15" ht="12" customHeight="1" outlineLevel="1" x14ac:dyDescent="0.25">
      <c r="A459" s="3" t="s">
        <v>330</v>
      </c>
      <c r="B459" s="3" t="s">
        <v>339</v>
      </c>
      <c r="C459" s="3" t="s">
        <v>303</v>
      </c>
      <c r="D459" s="3" t="s">
        <v>334</v>
      </c>
      <c r="E459" s="4" t="s">
        <v>335</v>
      </c>
      <c r="F459" s="5">
        <v>0</v>
      </c>
      <c r="G459" s="5">
        <v>0</v>
      </c>
      <c r="H459" s="44">
        <v>0</v>
      </c>
      <c r="I459" s="5">
        <v>0</v>
      </c>
      <c r="J459" s="5">
        <v>0</v>
      </c>
      <c r="K459" s="19">
        <v>0</v>
      </c>
      <c r="L459" s="19">
        <v>0</v>
      </c>
      <c r="M459" s="5">
        <v>0</v>
      </c>
      <c r="N459" s="26">
        <v>0</v>
      </c>
      <c r="O459" s="86">
        <f>SUM(L459+N459)</f>
        <v>0</v>
      </c>
    </row>
    <row r="460" spans="1:15" ht="12" customHeight="1" outlineLevel="1" x14ac:dyDescent="0.25">
      <c r="A460" s="3" t="s">
        <v>330</v>
      </c>
      <c r="B460" s="3" t="s">
        <v>593</v>
      </c>
      <c r="C460" s="3" t="s">
        <v>303</v>
      </c>
      <c r="D460" s="3" t="s">
        <v>336</v>
      </c>
      <c r="E460" s="4" t="s">
        <v>337</v>
      </c>
      <c r="F460" s="5">
        <v>0</v>
      </c>
      <c r="G460" s="5">
        <v>0</v>
      </c>
      <c r="H460" s="44">
        <v>0</v>
      </c>
      <c r="I460" s="5">
        <v>0</v>
      </c>
      <c r="J460" s="5">
        <v>0</v>
      </c>
      <c r="K460" s="19">
        <v>0</v>
      </c>
      <c r="L460" s="19">
        <v>0</v>
      </c>
      <c r="M460" s="5">
        <v>0</v>
      </c>
      <c r="N460" s="26">
        <v>0</v>
      </c>
      <c r="O460" s="86">
        <f>SUM(L460+N460)</f>
        <v>0</v>
      </c>
    </row>
    <row r="461" spans="1:15" ht="12" customHeight="1" x14ac:dyDescent="0.25">
      <c r="A461" s="99" t="s">
        <v>342</v>
      </c>
      <c r="B461" s="100"/>
      <c r="C461" s="100"/>
      <c r="D461" s="100"/>
      <c r="E461" s="100"/>
      <c r="F461" s="6">
        <f t="shared" ref="F461:G461" si="520">SUM(F458:F460)</f>
        <v>10000</v>
      </c>
      <c r="G461" s="6">
        <f t="shared" si="520"/>
        <v>10000</v>
      </c>
      <c r="H461" s="73">
        <f t="shared" ref="H461:K461" si="521">SUM(H458:H460)</f>
        <v>0</v>
      </c>
      <c r="I461" s="6">
        <f t="shared" ref="I461" si="522">SUM(I458:I460)</f>
        <v>0</v>
      </c>
      <c r="J461" s="6">
        <f t="shared" si="521"/>
        <v>10000</v>
      </c>
      <c r="K461" s="6">
        <f t="shared" si="521"/>
        <v>0</v>
      </c>
      <c r="L461" s="6">
        <f t="shared" ref="L461" si="523">SUM(L458:L460)</f>
        <v>0</v>
      </c>
      <c r="M461" s="6">
        <f t="shared" ref="M461:O461" si="524">SUM(M458:M460)</f>
        <v>0</v>
      </c>
      <c r="N461" s="6">
        <f t="shared" ref="N461" si="525">SUM(N458:N460)</f>
        <v>0</v>
      </c>
      <c r="O461" s="6">
        <f t="shared" si="524"/>
        <v>0</v>
      </c>
    </row>
    <row r="462" spans="1:15" ht="12" customHeight="1" outlineLevel="1" x14ac:dyDescent="0.25">
      <c r="A462" s="3" t="s">
        <v>330</v>
      </c>
      <c r="B462" s="3" t="s">
        <v>343</v>
      </c>
      <c r="C462" s="3" t="s">
        <v>303</v>
      </c>
      <c r="D462" s="3" t="s">
        <v>79</v>
      </c>
      <c r="E462" s="4" t="s">
        <v>194</v>
      </c>
      <c r="F462" s="19">
        <v>10000</v>
      </c>
      <c r="G462" s="19">
        <v>10000</v>
      </c>
      <c r="H462" s="63">
        <v>0</v>
      </c>
      <c r="I462" s="80">
        <v>0</v>
      </c>
      <c r="J462" s="70">
        <f>SUM(G462+I462)</f>
        <v>10000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</row>
    <row r="463" spans="1:15" ht="12" customHeight="1" outlineLevel="1" x14ac:dyDescent="0.25">
      <c r="A463" s="3" t="s">
        <v>330</v>
      </c>
      <c r="B463" s="3" t="s">
        <v>343</v>
      </c>
      <c r="C463" s="3" t="s">
        <v>303</v>
      </c>
      <c r="D463" s="3" t="s">
        <v>101</v>
      </c>
      <c r="E463" s="4" t="s">
        <v>102</v>
      </c>
      <c r="F463" s="5">
        <v>0</v>
      </c>
      <c r="G463" s="5">
        <v>0</v>
      </c>
      <c r="H463" s="44">
        <v>0</v>
      </c>
      <c r="I463" s="5">
        <v>0</v>
      </c>
      <c r="J463" s="5">
        <v>0</v>
      </c>
      <c r="K463" s="19">
        <v>5000</v>
      </c>
      <c r="L463" s="19">
        <v>5000</v>
      </c>
      <c r="M463" s="5">
        <v>0</v>
      </c>
      <c r="N463" s="26">
        <v>0</v>
      </c>
      <c r="O463" s="86">
        <f>SUM(L463+N463)</f>
        <v>5000</v>
      </c>
    </row>
    <row r="464" spans="1:15" ht="12" customHeight="1" x14ac:dyDescent="0.25">
      <c r="A464" s="99" t="s">
        <v>344</v>
      </c>
      <c r="B464" s="100"/>
      <c r="C464" s="100"/>
      <c r="D464" s="100"/>
      <c r="E464" s="100"/>
      <c r="F464" s="6">
        <f t="shared" ref="F464:G464" si="526">SUM(F462:F463)</f>
        <v>10000</v>
      </c>
      <c r="G464" s="6">
        <f t="shared" si="526"/>
        <v>10000</v>
      </c>
      <c r="H464" s="73">
        <f t="shared" ref="H464:K464" si="527">SUM(H462:H463)</f>
        <v>0</v>
      </c>
      <c r="I464" s="6">
        <f t="shared" ref="I464" si="528">SUM(I462:I463)</f>
        <v>0</v>
      </c>
      <c r="J464" s="6">
        <f t="shared" si="527"/>
        <v>10000</v>
      </c>
      <c r="K464" s="6">
        <f t="shared" si="527"/>
        <v>5000</v>
      </c>
      <c r="L464" s="6">
        <f t="shared" ref="L464" si="529">SUM(L462:L463)</f>
        <v>5000</v>
      </c>
      <c r="M464" s="6">
        <f t="shared" ref="M464:O464" si="530">SUM(M462:M463)</f>
        <v>0</v>
      </c>
      <c r="N464" s="6">
        <f t="shared" ref="N464" si="531">SUM(N462:N463)</f>
        <v>0</v>
      </c>
      <c r="O464" s="6">
        <f t="shared" si="530"/>
        <v>5000</v>
      </c>
    </row>
    <row r="465" spans="1:21" ht="12" customHeight="1" outlineLevel="1" x14ac:dyDescent="0.25">
      <c r="A465" s="3" t="s">
        <v>330</v>
      </c>
      <c r="B465" s="3" t="s">
        <v>345</v>
      </c>
      <c r="C465" s="3" t="s">
        <v>252</v>
      </c>
      <c r="D465" s="3" t="s">
        <v>101</v>
      </c>
      <c r="E465" s="4" t="s">
        <v>102</v>
      </c>
      <c r="F465" s="5">
        <v>0</v>
      </c>
      <c r="G465" s="5">
        <v>0</v>
      </c>
      <c r="H465" s="44">
        <v>0</v>
      </c>
      <c r="I465" s="5">
        <v>0</v>
      </c>
      <c r="J465" s="5">
        <v>0</v>
      </c>
      <c r="K465" s="19">
        <v>100000</v>
      </c>
      <c r="L465" s="19">
        <v>100000</v>
      </c>
      <c r="M465" s="34">
        <v>0</v>
      </c>
      <c r="N465" s="26">
        <v>0</v>
      </c>
      <c r="O465" s="86">
        <f>SUM(L465+N465)</f>
        <v>100000</v>
      </c>
    </row>
    <row r="466" spans="1:21" ht="12" customHeight="1" x14ac:dyDescent="0.25">
      <c r="A466" s="99" t="s">
        <v>346</v>
      </c>
      <c r="B466" s="100"/>
      <c r="C466" s="100"/>
      <c r="D466" s="100"/>
      <c r="E466" s="100"/>
      <c r="F466" s="6">
        <f t="shared" ref="F466:G466" si="532">SUM(F465)</f>
        <v>0</v>
      </c>
      <c r="G466" s="6">
        <f t="shared" si="532"/>
        <v>0</v>
      </c>
      <c r="H466" s="73">
        <f t="shared" ref="H466:K466" si="533">SUM(H465)</f>
        <v>0</v>
      </c>
      <c r="I466" s="6">
        <f t="shared" ref="I466" si="534">SUM(I465)</f>
        <v>0</v>
      </c>
      <c r="J466" s="6">
        <f t="shared" si="533"/>
        <v>0</v>
      </c>
      <c r="K466" s="6">
        <f t="shared" si="533"/>
        <v>100000</v>
      </c>
      <c r="L466" s="6">
        <f t="shared" ref="L466" si="535">SUM(L465)</f>
        <v>100000</v>
      </c>
      <c r="M466" s="6">
        <f t="shared" ref="M466:O466" si="536">SUM(M465)</f>
        <v>0</v>
      </c>
      <c r="N466" s="6">
        <f t="shared" ref="N466" si="537">SUM(N465)</f>
        <v>0</v>
      </c>
      <c r="O466" s="6">
        <f t="shared" si="536"/>
        <v>100000</v>
      </c>
    </row>
    <row r="467" spans="1:21" ht="12" customHeight="1" outlineLevel="1" x14ac:dyDescent="0.25">
      <c r="A467" s="3" t="s">
        <v>330</v>
      </c>
      <c r="B467" s="3" t="s">
        <v>347</v>
      </c>
      <c r="C467" s="3" t="s">
        <v>262</v>
      </c>
      <c r="D467" s="3" t="s">
        <v>332</v>
      </c>
      <c r="E467" s="4" t="s">
        <v>333</v>
      </c>
      <c r="F467" s="19">
        <v>20000</v>
      </c>
      <c r="G467" s="19">
        <v>20000</v>
      </c>
      <c r="H467" s="34">
        <v>0</v>
      </c>
      <c r="I467" s="80">
        <v>0</v>
      </c>
      <c r="J467" s="70">
        <f>SUM(G467+I467)</f>
        <v>20000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</row>
    <row r="468" spans="1:21" ht="12" customHeight="1" x14ac:dyDescent="0.25">
      <c r="A468" s="99" t="s">
        <v>348</v>
      </c>
      <c r="B468" s="100"/>
      <c r="C468" s="100"/>
      <c r="D468" s="100"/>
      <c r="E468" s="100"/>
      <c r="F468" s="6">
        <f t="shared" ref="F468:G468" si="538">SUM(F467)</f>
        <v>20000</v>
      </c>
      <c r="G468" s="6">
        <f t="shared" si="538"/>
        <v>20000</v>
      </c>
      <c r="H468" s="73">
        <f t="shared" ref="H468:J468" si="539">SUM(H467)</f>
        <v>0</v>
      </c>
      <c r="I468" s="6">
        <f t="shared" ref="I468" si="540">SUM(I467)</f>
        <v>0</v>
      </c>
      <c r="J468" s="6">
        <f t="shared" si="539"/>
        <v>20000</v>
      </c>
      <c r="K468" s="6">
        <f>SUM(K467)</f>
        <v>0</v>
      </c>
      <c r="L468" s="6">
        <f t="shared" ref="L468:O468" si="541">SUM(L467)</f>
        <v>0</v>
      </c>
      <c r="M468" s="6">
        <f t="shared" si="541"/>
        <v>0</v>
      </c>
      <c r="N468" s="6">
        <f t="shared" si="541"/>
        <v>0</v>
      </c>
      <c r="O468" s="6">
        <f t="shared" si="541"/>
        <v>0</v>
      </c>
    </row>
    <row r="469" spans="1:21" ht="12" customHeight="1" outlineLevel="1" x14ac:dyDescent="0.25">
      <c r="A469" s="3" t="s">
        <v>330</v>
      </c>
      <c r="B469" s="3" t="s">
        <v>349</v>
      </c>
      <c r="C469" s="3" t="s">
        <v>262</v>
      </c>
      <c r="D469" s="3" t="s">
        <v>101</v>
      </c>
      <c r="E469" s="4" t="s">
        <v>102</v>
      </c>
      <c r="F469" s="5">
        <v>0</v>
      </c>
      <c r="G469" s="5">
        <v>0</v>
      </c>
      <c r="H469" s="44">
        <v>0</v>
      </c>
      <c r="I469" s="5">
        <v>0</v>
      </c>
      <c r="J469" s="5">
        <v>0</v>
      </c>
      <c r="K469" s="19">
        <v>40000</v>
      </c>
      <c r="L469" s="19">
        <v>40000</v>
      </c>
      <c r="M469" s="5">
        <v>0</v>
      </c>
      <c r="N469" s="26">
        <v>0</v>
      </c>
      <c r="O469" s="86">
        <f>SUM(L469+N469)</f>
        <v>40000</v>
      </c>
    </row>
    <row r="470" spans="1:21" ht="12" customHeight="1" x14ac:dyDescent="0.25">
      <c r="A470" s="99" t="s">
        <v>350</v>
      </c>
      <c r="B470" s="100"/>
      <c r="C470" s="100"/>
      <c r="D470" s="100"/>
      <c r="E470" s="100"/>
      <c r="F470" s="6">
        <f t="shared" ref="F470:G470" si="542">SUM(F469)</f>
        <v>0</v>
      </c>
      <c r="G470" s="6">
        <f t="shared" si="542"/>
        <v>0</v>
      </c>
      <c r="H470" s="73">
        <f t="shared" ref="H470:K470" si="543">SUM(H469)</f>
        <v>0</v>
      </c>
      <c r="I470" s="6">
        <f t="shared" ref="I470" si="544">SUM(I469)</f>
        <v>0</v>
      </c>
      <c r="J470" s="6">
        <f t="shared" si="543"/>
        <v>0</v>
      </c>
      <c r="K470" s="6">
        <f t="shared" si="543"/>
        <v>40000</v>
      </c>
      <c r="L470" s="6">
        <f t="shared" ref="L470" si="545">SUM(L469)</f>
        <v>40000</v>
      </c>
      <c r="M470" s="6">
        <f t="shared" ref="M470:O470" si="546">SUM(M469)</f>
        <v>0</v>
      </c>
      <c r="N470" s="6">
        <f t="shared" ref="N470" si="547">SUM(N469)</f>
        <v>0</v>
      </c>
      <c r="O470" s="6">
        <f t="shared" si="546"/>
        <v>40000</v>
      </c>
    </row>
    <row r="471" spans="1:21" s="7" customFormat="1" ht="12" customHeight="1" x14ac:dyDescent="0.25">
      <c r="A471" s="104" t="s">
        <v>351</v>
      </c>
      <c r="B471" s="105"/>
      <c r="C471" s="105"/>
      <c r="D471" s="105"/>
      <c r="E471" s="105"/>
      <c r="F471" s="10">
        <f t="shared" ref="F471:G471" si="548">SUM(F457,F461,F464,F466,F468,F470)</f>
        <v>80000</v>
      </c>
      <c r="G471" s="10">
        <f t="shared" si="548"/>
        <v>80000</v>
      </c>
      <c r="H471" s="74">
        <f t="shared" ref="H471:K471" si="549">SUM(H457,H461,H464,H466,H468,H470)</f>
        <v>0</v>
      </c>
      <c r="I471" s="10">
        <f t="shared" ref="I471" si="550">SUM(I457,I461,I464,I466,I468,I470)</f>
        <v>0</v>
      </c>
      <c r="J471" s="10">
        <f t="shared" si="549"/>
        <v>80000</v>
      </c>
      <c r="K471" s="10">
        <f t="shared" si="549"/>
        <v>256000</v>
      </c>
      <c r="L471" s="10">
        <f t="shared" ref="L471" si="551">SUM(L457,L461,L464,L466,L468,L470)</f>
        <v>256000</v>
      </c>
      <c r="M471" s="10">
        <f t="shared" ref="M471:O471" si="552">SUM(M457,M461,M464,M466,M468,M470)</f>
        <v>0</v>
      </c>
      <c r="N471" s="10">
        <f t="shared" ref="N471" si="553">SUM(N457,N461,N464,N466,N468,N470)</f>
        <v>0</v>
      </c>
      <c r="O471" s="10">
        <f t="shared" si="552"/>
        <v>256000</v>
      </c>
    </row>
    <row r="472" spans="1:21" ht="12" customHeight="1" outlineLevel="1" x14ac:dyDescent="0.25">
      <c r="A472" s="3" t="s">
        <v>352</v>
      </c>
      <c r="B472" s="3" t="s">
        <v>353</v>
      </c>
      <c r="C472" s="3" t="s">
        <v>13</v>
      </c>
      <c r="D472" s="3" t="s">
        <v>115</v>
      </c>
      <c r="E472" s="4" t="s">
        <v>116</v>
      </c>
      <c r="F472" s="5">
        <v>0</v>
      </c>
      <c r="G472" s="5">
        <v>0</v>
      </c>
      <c r="H472" s="44">
        <v>0</v>
      </c>
      <c r="I472" s="25">
        <v>0</v>
      </c>
      <c r="J472" s="70">
        <f>SUM(G472+I472)</f>
        <v>0</v>
      </c>
      <c r="K472" s="5">
        <v>0</v>
      </c>
      <c r="L472" s="5">
        <v>0</v>
      </c>
      <c r="M472" s="30">
        <v>0</v>
      </c>
      <c r="N472" s="5">
        <v>0</v>
      </c>
      <c r="O472" s="5">
        <v>0</v>
      </c>
    </row>
    <row r="473" spans="1:21" ht="12" customHeight="1" outlineLevel="1" x14ac:dyDescent="0.25">
      <c r="A473" s="3" t="s">
        <v>352</v>
      </c>
      <c r="B473" s="3" t="s">
        <v>353</v>
      </c>
      <c r="C473" s="3" t="s">
        <v>303</v>
      </c>
      <c r="D473" s="3" t="s">
        <v>169</v>
      </c>
      <c r="E473" s="4" t="s">
        <v>170</v>
      </c>
      <c r="F473" s="5">
        <v>0</v>
      </c>
      <c r="G473" s="5">
        <v>0</v>
      </c>
      <c r="H473" s="72">
        <v>0</v>
      </c>
      <c r="I473" s="71">
        <v>0</v>
      </c>
      <c r="J473" s="70">
        <f t="shared" ref="J473:J475" si="554">SUM(G473+I473)</f>
        <v>0</v>
      </c>
      <c r="K473" s="5">
        <v>0</v>
      </c>
      <c r="L473" s="5">
        <v>0</v>
      </c>
      <c r="M473" s="30">
        <v>0</v>
      </c>
      <c r="N473" s="5">
        <v>0</v>
      </c>
      <c r="O473" s="5">
        <v>0</v>
      </c>
    </row>
    <row r="474" spans="1:21" ht="12" customHeight="1" outlineLevel="1" x14ac:dyDescent="0.25">
      <c r="A474" s="3" t="s">
        <v>352</v>
      </c>
      <c r="B474" s="3" t="s">
        <v>591</v>
      </c>
      <c r="C474" s="3" t="s">
        <v>303</v>
      </c>
      <c r="D474" s="3" t="s">
        <v>374</v>
      </c>
      <c r="E474" s="4" t="s">
        <v>375</v>
      </c>
      <c r="F474" s="5">
        <v>0</v>
      </c>
      <c r="G474" s="5">
        <v>0</v>
      </c>
      <c r="H474" s="72">
        <v>0</v>
      </c>
      <c r="I474" s="71">
        <v>0</v>
      </c>
      <c r="J474" s="70">
        <f t="shared" si="554"/>
        <v>0</v>
      </c>
      <c r="K474" s="5">
        <v>0</v>
      </c>
      <c r="L474" s="5">
        <v>0</v>
      </c>
      <c r="M474" s="30">
        <v>0</v>
      </c>
      <c r="N474" s="5">
        <v>0</v>
      </c>
      <c r="O474" s="5">
        <v>0</v>
      </c>
    </row>
    <row r="475" spans="1:21" ht="12" customHeight="1" outlineLevel="1" x14ac:dyDescent="0.25">
      <c r="A475" s="3" t="s">
        <v>352</v>
      </c>
      <c r="B475" s="3" t="s">
        <v>353</v>
      </c>
      <c r="C475" s="3" t="s">
        <v>303</v>
      </c>
      <c r="D475" s="3" t="s">
        <v>284</v>
      </c>
      <c r="E475" s="4" t="s">
        <v>354</v>
      </c>
      <c r="F475" s="5">
        <v>0</v>
      </c>
      <c r="G475" s="5">
        <v>0</v>
      </c>
      <c r="H475" s="72">
        <v>0</v>
      </c>
      <c r="I475" s="71">
        <v>0</v>
      </c>
      <c r="J475" s="70">
        <f t="shared" si="554"/>
        <v>0</v>
      </c>
      <c r="K475" s="5">
        <v>0</v>
      </c>
      <c r="L475" s="5">
        <v>0</v>
      </c>
      <c r="M475" s="30">
        <v>0</v>
      </c>
      <c r="N475" s="5">
        <v>0</v>
      </c>
      <c r="O475" s="5">
        <v>0</v>
      </c>
    </row>
    <row r="476" spans="1:21" ht="12" customHeight="1" outlineLevel="1" x14ac:dyDescent="0.25">
      <c r="A476" s="3" t="s">
        <v>352</v>
      </c>
      <c r="B476" s="3" t="s">
        <v>353</v>
      </c>
      <c r="C476" s="3" t="s">
        <v>303</v>
      </c>
      <c r="D476" s="3" t="s">
        <v>173</v>
      </c>
      <c r="E476" s="4" t="s">
        <v>174</v>
      </c>
      <c r="F476" s="5">
        <v>0</v>
      </c>
      <c r="G476" s="5">
        <v>0</v>
      </c>
      <c r="H476" s="44">
        <v>0</v>
      </c>
      <c r="I476" s="5">
        <v>0</v>
      </c>
      <c r="J476" s="5">
        <v>0</v>
      </c>
      <c r="K476" s="19">
        <v>4265000</v>
      </c>
      <c r="L476" s="19">
        <v>4265000</v>
      </c>
      <c r="M476" s="30">
        <v>0</v>
      </c>
      <c r="N476" s="26">
        <v>0</v>
      </c>
      <c r="O476" s="86">
        <f>SUM(L476+N476)</f>
        <v>4265000</v>
      </c>
    </row>
    <row r="477" spans="1:21" ht="12" customHeight="1" outlineLevel="1" x14ac:dyDescent="0.25">
      <c r="A477" s="3" t="s">
        <v>352</v>
      </c>
      <c r="B477" s="3" t="s">
        <v>353</v>
      </c>
      <c r="C477" s="3" t="s">
        <v>303</v>
      </c>
      <c r="D477" s="3" t="s">
        <v>120</v>
      </c>
      <c r="E477" s="4" t="s">
        <v>121</v>
      </c>
      <c r="F477" s="5">
        <v>0</v>
      </c>
      <c r="G477" s="5">
        <v>0</v>
      </c>
      <c r="H477" s="44">
        <v>0</v>
      </c>
      <c r="I477" s="5">
        <v>0</v>
      </c>
      <c r="J477" s="5">
        <v>0</v>
      </c>
      <c r="K477" s="19">
        <v>150000</v>
      </c>
      <c r="L477" s="19">
        <v>150000</v>
      </c>
      <c r="M477" s="30">
        <v>0</v>
      </c>
      <c r="N477" s="26">
        <v>0</v>
      </c>
      <c r="O477" s="86">
        <f t="shared" ref="O477:O501" si="555">SUM(L477+N477)</f>
        <v>150000</v>
      </c>
    </row>
    <row r="478" spans="1:21" ht="12" customHeight="1" outlineLevel="1" x14ac:dyDescent="0.25">
      <c r="A478" s="3" t="s">
        <v>352</v>
      </c>
      <c r="B478" s="3" t="s">
        <v>353</v>
      </c>
      <c r="C478" s="3" t="s">
        <v>303</v>
      </c>
      <c r="D478" s="3" t="s">
        <v>175</v>
      </c>
      <c r="E478" s="4" t="s">
        <v>176</v>
      </c>
      <c r="F478" s="5">
        <v>0</v>
      </c>
      <c r="G478" s="5">
        <v>0</v>
      </c>
      <c r="H478" s="44">
        <v>0</v>
      </c>
      <c r="I478" s="5">
        <v>0</v>
      </c>
      <c r="J478" s="5">
        <v>0</v>
      </c>
      <c r="K478" s="19">
        <v>1066000</v>
      </c>
      <c r="L478" s="19">
        <v>1066000</v>
      </c>
      <c r="M478" s="30">
        <v>0</v>
      </c>
      <c r="N478" s="26">
        <v>0</v>
      </c>
      <c r="O478" s="86">
        <f t="shared" si="555"/>
        <v>1066000</v>
      </c>
    </row>
    <row r="479" spans="1:21" ht="12" customHeight="1" outlineLevel="1" x14ac:dyDescent="0.25">
      <c r="A479" s="3" t="s">
        <v>352</v>
      </c>
      <c r="B479" s="3" t="s">
        <v>353</v>
      </c>
      <c r="C479" s="3" t="s">
        <v>303</v>
      </c>
      <c r="D479" s="3" t="s">
        <v>177</v>
      </c>
      <c r="E479" s="4" t="s">
        <v>178</v>
      </c>
      <c r="F479" s="5">
        <v>0</v>
      </c>
      <c r="G479" s="5">
        <v>0</v>
      </c>
      <c r="H479" s="44">
        <v>0</v>
      </c>
      <c r="I479" s="5">
        <v>0</v>
      </c>
      <c r="J479" s="5">
        <v>0</v>
      </c>
      <c r="K479" s="19">
        <v>384000</v>
      </c>
      <c r="L479" s="19">
        <v>384000</v>
      </c>
      <c r="M479" s="30">
        <v>0</v>
      </c>
      <c r="N479" s="26">
        <v>0</v>
      </c>
      <c r="O479" s="86">
        <f t="shared" si="555"/>
        <v>384000</v>
      </c>
      <c r="P479" s="33"/>
      <c r="Q479" s="1"/>
      <c r="R479" s="1"/>
      <c r="S479" s="1"/>
      <c r="T479" s="1"/>
      <c r="U479" s="1"/>
    </row>
    <row r="480" spans="1:21" ht="12" customHeight="1" outlineLevel="1" x14ac:dyDescent="0.25">
      <c r="A480" s="3" t="s">
        <v>352</v>
      </c>
      <c r="B480" s="3" t="s">
        <v>353</v>
      </c>
      <c r="C480" s="3" t="s">
        <v>303</v>
      </c>
      <c r="D480" s="3" t="s">
        <v>355</v>
      </c>
      <c r="E480" s="4" t="s">
        <v>356</v>
      </c>
      <c r="F480" s="5">
        <v>0</v>
      </c>
      <c r="G480" s="5">
        <v>0</v>
      </c>
      <c r="H480" s="44">
        <v>0</v>
      </c>
      <c r="I480" s="5">
        <v>0</v>
      </c>
      <c r="J480" s="5">
        <v>0</v>
      </c>
      <c r="K480" s="19">
        <v>30000</v>
      </c>
      <c r="L480" s="19">
        <v>30000</v>
      </c>
      <c r="M480" s="30">
        <v>0</v>
      </c>
      <c r="N480" s="26">
        <v>0</v>
      </c>
      <c r="O480" s="86">
        <f t="shared" si="555"/>
        <v>30000</v>
      </c>
      <c r="P480" s="33"/>
      <c r="Q480" s="1"/>
      <c r="R480" s="1"/>
      <c r="S480" s="1"/>
      <c r="T480" s="1"/>
      <c r="U480" s="1"/>
    </row>
    <row r="481" spans="1:21" ht="12" customHeight="1" outlineLevel="1" x14ac:dyDescent="0.25">
      <c r="A481" s="3" t="s">
        <v>352</v>
      </c>
      <c r="B481" s="3" t="s">
        <v>353</v>
      </c>
      <c r="C481" s="3" t="s">
        <v>303</v>
      </c>
      <c r="D481" s="3" t="s">
        <v>357</v>
      </c>
      <c r="E481" s="4" t="s">
        <v>358</v>
      </c>
      <c r="F481" s="5">
        <v>0</v>
      </c>
      <c r="G481" s="5">
        <v>0</v>
      </c>
      <c r="H481" s="44">
        <v>0</v>
      </c>
      <c r="I481" s="5">
        <v>0</v>
      </c>
      <c r="J481" s="5">
        <v>0</v>
      </c>
      <c r="K481" s="19">
        <v>1500</v>
      </c>
      <c r="L481" s="19">
        <v>1500</v>
      </c>
      <c r="M481" s="30">
        <v>0</v>
      </c>
      <c r="N481" s="26">
        <v>0</v>
      </c>
      <c r="O481" s="86">
        <f t="shared" si="555"/>
        <v>1500</v>
      </c>
      <c r="P481" s="33"/>
      <c r="Q481" s="1"/>
      <c r="R481" s="1"/>
      <c r="S481" s="1"/>
      <c r="T481" s="1"/>
      <c r="U481" s="1"/>
    </row>
    <row r="482" spans="1:21" ht="12" customHeight="1" outlineLevel="1" x14ac:dyDescent="0.25">
      <c r="A482" s="3" t="s">
        <v>352</v>
      </c>
      <c r="B482" s="3" t="s">
        <v>353</v>
      </c>
      <c r="C482" s="3" t="s">
        <v>303</v>
      </c>
      <c r="D482" s="3" t="s">
        <v>124</v>
      </c>
      <c r="E482" s="4" t="s">
        <v>125</v>
      </c>
      <c r="F482" s="5">
        <v>0</v>
      </c>
      <c r="G482" s="5">
        <v>0</v>
      </c>
      <c r="H482" s="44">
        <v>0</v>
      </c>
      <c r="I482" s="5">
        <v>0</v>
      </c>
      <c r="J482" s="5">
        <v>0</v>
      </c>
      <c r="K482" s="19">
        <v>60000</v>
      </c>
      <c r="L482" s="19">
        <v>60000</v>
      </c>
      <c r="M482" s="30">
        <v>0</v>
      </c>
      <c r="N482" s="26">
        <v>0</v>
      </c>
      <c r="O482" s="86">
        <f t="shared" si="555"/>
        <v>60000</v>
      </c>
      <c r="P482" s="33"/>
      <c r="Q482" s="1"/>
      <c r="R482" s="1"/>
      <c r="S482" s="1"/>
      <c r="T482" s="1"/>
      <c r="U482" s="1"/>
    </row>
    <row r="483" spans="1:21" ht="12" customHeight="1" outlineLevel="1" x14ac:dyDescent="0.25">
      <c r="A483" s="3" t="s">
        <v>352</v>
      </c>
      <c r="B483" s="3" t="s">
        <v>353</v>
      </c>
      <c r="C483" s="3" t="s">
        <v>303</v>
      </c>
      <c r="D483" s="3" t="s">
        <v>128</v>
      </c>
      <c r="E483" s="4" t="s">
        <v>129</v>
      </c>
      <c r="F483" s="5">
        <v>0</v>
      </c>
      <c r="G483" s="5">
        <v>0</v>
      </c>
      <c r="H483" s="44">
        <v>0</v>
      </c>
      <c r="I483" s="5">
        <v>0</v>
      </c>
      <c r="J483" s="5">
        <v>0</v>
      </c>
      <c r="K483" s="19">
        <v>400000</v>
      </c>
      <c r="L483" s="19">
        <v>400000</v>
      </c>
      <c r="M483" s="30">
        <v>0</v>
      </c>
      <c r="N483" s="26">
        <v>0</v>
      </c>
      <c r="O483" s="86">
        <f t="shared" si="555"/>
        <v>400000</v>
      </c>
      <c r="P483" s="33"/>
      <c r="Q483" s="1"/>
      <c r="R483" s="1"/>
      <c r="S483" s="1"/>
      <c r="T483" s="1"/>
      <c r="U483" s="1"/>
    </row>
    <row r="484" spans="1:21" ht="12" customHeight="1" outlineLevel="1" x14ac:dyDescent="0.25">
      <c r="A484" s="3" t="s">
        <v>352</v>
      </c>
      <c r="B484" s="3" t="s">
        <v>353</v>
      </c>
      <c r="C484" s="3" t="s">
        <v>303</v>
      </c>
      <c r="D484" s="3" t="s">
        <v>130</v>
      </c>
      <c r="E484" s="4" t="s">
        <v>131</v>
      </c>
      <c r="F484" s="5">
        <v>0</v>
      </c>
      <c r="G484" s="5">
        <v>0</v>
      </c>
      <c r="H484" s="44">
        <v>0</v>
      </c>
      <c r="I484" s="5">
        <v>0</v>
      </c>
      <c r="J484" s="5">
        <v>0</v>
      </c>
      <c r="K484" s="19">
        <v>200000</v>
      </c>
      <c r="L484" s="19">
        <v>200000</v>
      </c>
      <c r="M484" s="30">
        <v>0</v>
      </c>
      <c r="N484" s="26">
        <v>0</v>
      </c>
      <c r="O484" s="86">
        <f t="shared" si="555"/>
        <v>200000</v>
      </c>
      <c r="P484" s="38"/>
      <c r="Q484" s="1"/>
      <c r="R484" s="1"/>
      <c r="S484" s="1"/>
      <c r="T484" s="1"/>
      <c r="U484" s="1"/>
    </row>
    <row r="485" spans="1:21" ht="12" customHeight="1" outlineLevel="1" x14ac:dyDescent="0.25">
      <c r="A485" s="3" t="s">
        <v>352</v>
      </c>
      <c r="B485" s="3" t="s">
        <v>353</v>
      </c>
      <c r="C485" s="3" t="s">
        <v>303</v>
      </c>
      <c r="D485" s="3" t="s">
        <v>132</v>
      </c>
      <c r="E485" s="4" t="s">
        <v>133</v>
      </c>
      <c r="F485" s="5">
        <v>0</v>
      </c>
      <c r="G485" s="5">
        <v>0</v>
      </c>
      <c r="H485" s="44">
        <v>0</v>
      </c>
      <c r="I485" s="5">
        <v>0</v>
      </c>
      <c r="J485" s="5">
        <v>0</v>
      </c>
      <c r="K485" s="19">
        <v>13000</v>
      </c>
      <c r="L485" s="19">
        <v>13000</v>
      </c>
      <c r="M485" s="30">
        <v>0</v>
      </c>
      <c r="N485" s="26">
        <v>0</v>
      </c>
      <c r="O485" s="86">
        <f t="shared" si="555"/>
        <v>13000</v>
      </c>
      <c r="P485" s="95"/>
      <c r="Q485" s="96"/>
      <c r="R485" s="96"/>
      <c r="S485" s="1"/>
      <c r="T485" s="1"/>
      <c r="U485" s="1"/>
    </row>
    <row r="486" spans="1:21" ht="12" customHeight="1" outlineLevel="1" x14ac:dyDescent="0.25">
      <c r="A486" s="3" t="s">
        <v>352</v>
      </c>
      <c r="B486" s="3" t="s">
        <v>353</v>
      </c>
      <c r="C486" s="3" t="s">
        <v>303</v>
      </c>
      <c r="D486" s="3" t="s">
        <v>134</v>
      </c>
      <c r="E486" s="4" t="s">
        <v>135</v>
      </c>
      <c r="F486" s="5">
        <v>0</v>
      </c>
      <c r="G486" s="5">
        <v>0</v>
      </c>
      <c r="H486" s="44">
        <v>0</v>
      </c>
      <c r="I486" s="5">
        <v>0</v>
      </c>
      <c r="J486" s="5">
        <v>0</v>
      </c>
      <c r="K486" s="19">
        <v>250000</v>
      </c>
      <c r="L486" s="19">
        <v>250000</v>
      </c>
      <c r="M486" s="30">
        <v>0</v>
      </c>
      <c r="N486" s="26">
        <v>0</v>
      </c>
      <c r="O486" s="86">
        <f t="shared" si="555"/>
        <v>250000</v>
      </c>
      <c r="P486" s="33"/>
      <c r="Q486" s="1"/>
      <c r="R486" s="1"/>
      <c r="S486" s="1"/>
      <c r="T486" s="1"/>
      <c r="U486" s="1"/>
    </row>
    <row r="487" spans="1:21" ht="12" customHeight="1" outlineLevel="1" x14ac:dyDescent="0.25">
      <c r="A487" s="3" t="s">
        <v>352</v>
      </c>
      <c r="B487" s="3" t="s">
        <v>353</v>
      </c>
      <c r="C487" s="3" t="s">
        <v>303</v>
      </c>
      <c r="D487" s="3" t="s">
        <v>136</v>
      </c>
      <c r="E487" s="4" t="s">
        <v>137</v>
      </c>
      <c r="F487" s="5">
        <v>0</v>
      </c>
      <c r="G487" s="5">
        <v>0</v>
      </c>
      <c r="H487" s="44">
        <v>0</v>
      </c>
      <c r="I487" s="5">
        <v>0</v>
      </c>
      <c r="J487" s="5">
        <v>0</v>
      </c>
      <c r="K487" s="19">
        <v>80000</v>
      </c>
      <c r="L487" s="19">
        <v>80000</v>
      </c>
      <c r="M487" s="30">
        <v>0</v>
      </c>
      <c r="N487" s="26">
        <v>0</v>
      </c>
      <c r="O487" s="86">
        <f t="shared" si="555"/>
        <v>80000</v>
      </c>
      <c r="P487" s="33"/>
      <c r="Q487" s="1"/>
      <c r="R487" s="1"/>
      <c r="S487" s="1"/>
      <c r="T487" s="1"/>
      <c r="U487" s="1"/>
    </row>
    <row r="488" spans="1:21" ht="12" customHeight="1" outlineLevel="1" x14ac:dyDescent="0.25">
      <c r="A488" s="3" t="s">
        <v>352</v>
      </c>
      <c r="B488" s="3" t="s">
        <v>353</v>
      </c>
      <c r="C488" s="3" t="s">
        <v>303</v>
      </c>
      <c r="D488" s="3" t="s">
        <v>138</v>
      </c>
      <c r="E488" s="4" t="s">
        <v>139</v>
      </c>
      <c r="F488" s="5">
        <v>0</v>
      </c>
      <c r="G488" s="5">
        <v>0</v>
      </c>
      <c r="H488" s="44">
        <v>0</v>
      </c>
      <c r="I488" s="5">
        <v>0</v>
      </c>
      <c r="J488" s="5">
        <v>0</v>
      </c>
      <c r="K488" s="19">
        <v>450000</v>
      </c>
      <c r="L488" s="19">
        <v>450000</v>
      </c>
      <c r="M488" s="30">
        <v>0</v>
      </c>
      <c r="N488" s="26">
        <v>0</v>
      </c>
      <c r="O488" s="86">
        <f t="shared" si="555"/>
        <v>450000</v>
      </c>
      <c r="P488" s="33"/>
      <c r="Q488" s="1"/>
      <c r="R488" s="1"/>
      <c r="S488" s="1"/>
      <c r="T488" s="1"/>
      <c r="U488" s="1"/>
    </row>
    <row r="489" spans="1:21" ht="12" customHeight="1" outlineLevel="1" x14ac:dyDescent="0.25">
      <c r="A489" s="3" t="s">
        <v>352</v>
      </c>
      <c r="B489" s="3" t="s">
        <v>353</v>
      </c>
      <c r="C489" s="3" t="s">
        <v>303</v>
      </c>
      <c r="D489" s="3" t="s">
        <v>359</v>
      </c>
      <c r="E489" s="4" t="s">
        <v>360</v>
      </c>
      <c r="F489" s="5">
        <v>0</v>
      </c>
      <c r="G489" s="5">
        <v>0</v>
      </c>
      <c r="H489" s="44">
        <v>0</v>
      </c>
      <c r="I489" s="5">
        <v>0</v>
      </c>
      <c r="J489" s="5">
        <v>0</v>
      </c>
      <c r="K489" s="19">
        <v>0</v>
      </c>
      <c r="L489" s="19">
        <v>0</v>
      </c>
      <c r="M489" s="30">
        <v>0</v>
      </c>
      <c r="N489" s="26">
        <v>0</v>
      </c>
      <c r="O489" s="86">
        <f t="shared" si="555"/>
        <v>0</v>
      </c>
      <c r="P489" s="33"/>
      <c r="Q489" s="1"/>
      <c r="R489" s="1"/>
      <c r="S489" s="1"/>
      <c r="T489" s="1"/>
      <c r="U489" s="1"/>
    </row>
    <row r="490" spans="1:21" ht="12" customHeight="1" outlineLevel="1" x14ac:dyDescent="0.25">
      <c r="A490" s="3" t="s">
        <v>352</v>
      </c>
      <c r="B490" s="3" t="s">
        <v>353</v>
      </c>
      <c r="C490" s="3" t="s">
        <v>303</v>
      </c>
      <c r="D490" s="3" t="s">
        <v>142</v>
      </c>
      <c r="E490" s="4" t="s">
        <v>143</v>
      </c>
      <c r="F490" s="5">
        <v>0</v>
      </c>
      <c r="G490" s="5">
        <v>0</v>
      </c>
      <c r="H490" s="44">
        <v>0</v>
      </c>
      <c r="I490" s="5">
        <v>0</v>
      </c>
      <c r="J490" s="5">
        <v>0</v>
      </c>
      <c r="K490" s="19">
        <v>0</v>
      </c>
      <c r="L490" s="19">
        <v>0</v>
      </c>
      <c r="M490" s="30">
        <v>0</v>
      </c>
      <c r="N490" s="26">
        <v>0</v>
      </c>
      <c r="O490" s="86">
        <f t="shared" si="555"/>
        <v>0</v>
      </c>
      <c r="P490" s="33"/>
      <c r="Q490" s="1"/>
      <c r="R490" s="1"/>
      <c r="S490" s="1"/>
      <c r="T490" s="1"/>
      <c r="U490" s="1"/>
    </row>
    <row r="491" spans="1:21" ht="12" customHeight="1" outlineLevel="1" x14ac:dyDescent="0.25">
      <c r="A491" s="3" t="s">
        <v>352</v>
      </c>
      <c r="B491" s="3" t="s">
        <v>353</v>
      </c>
      <c r="C491" s="3" t="s">
        <v>303</v>
      </c>
      <c r="D491" s="3" t="s">
        <v>144</v>
      </c>
      <c r="E491" s="4" t="s">
        <v>145</v>
      </c>
      <c r="F491" s="5">
        <v>0</v>
      </c>
      <c r="G491" s="5">
        <v>0</v>
      </c>
      <c r="H491" s="44">
        <v>0</v>
      </c>
      <c r="I491" s="5">
        <v>0</v>
      </c>
      <c r="J491" s="5">
        <v>0</v>
      </c>
      <c r="K491" s="19">
        <v>225000</v>
      </c>
      <c r="L491" s="19">
        <v>225000</v>
      </c>
      <c r="M491" s="30">
        <v>0</v>
      </c>
      <c r="N491" s="26">
        <v>0</v>
      </c>
      <c r="O491" s="86">
        <f t="shared" si="555"/>
        <v>225000</v>
      </c>
      <c r="P491" s="97"/>
      <c r="Q491" s="98"/>
      <c r="R491" s="98"/>
      <c r="S491" s="1"/>
      <c r="T491" s="1"/>
      <c r="U491" s="1"/>
    </row>
    <row r="492" spans="1:21" ht="12" customHeight="1" outlineLevel="1" x14ac:dyDescent="0.25">
      <c r="A492" s="3" t="s">
        <v>352</v>
      </c>
      <c r="B492" s="3" t="s">
        <v>353</v>
      </c>
      <c r="C492" s="3" t="s">
        <v>303</v>
      </c>
      <c r="D492" s="3" t="s">
        <v>148</v>
      </c>
      <c r="E492" s="4" t="s">
        <v>149</v>
      </c>
      <c r="F492" s="5">
        <v>0</v>
      </c>
      <c r="G492" s="5">
        <v>0</v>
      </c>
      <c r="H492" s="44">
        <v>0</v>
      </c>
      <c r="I492" s="5">
        <v>0</v>
      </c>
      <c r="J492" s="5">
        <v>0</v>
      </c>
      <c r="K492" s="19">
        <v>0</v>
      </c>
      <c r="L492" s="19">
        <v>0</v>
      </c>
      <c r="M492" s="30">
        <v>0</v>
      </c>
      <c r="N492" s="26">
        <v>0</v>
      </c>
      <c r="O492" s="86">
        <f t="shared" si="555"/>
        <v>0</v>
      </c>
      <c r="P492" s="33"/>
      <c r="Q492" s="1"/>
      <c r="R492" s="1"/>
      <c r="S492" s="1"/>
      <c r="T492" s="1"/>
      <c r="U492" s="1"/>
    </row>
    <row r="493" spans="1:21" ht="12" customHeight="1" outlineLevel="1" x14ac:dyDescent="0.25">
      <c r="A493" s="3" t="s">
        <v>352</v>
      </c>
      <c r="B493" s="3" t="s">
        <v>353</v>
      </c>
      <c r="C493" s="3" t="s">
        <v>303</v>
      </c>
      <c r="D493" s="3" t="s">
        <v>101</v>
      </c>
      <c r="E493" s="4" t="s">
        <v>102</v>
      </c>
      <c r="F493" s="5">
        <v>0</v>
      </c>
      <c r="G493" s="5">
        <v>0</v>
      </c>
      <c r="H493" s="44">
        <v>0</v>
      </c>
      <c r="I493" s="5">
        <v>0</v>
      </c>
      <c r="J493" s="5">
        <v>0</v>
      </c>
      <c r="K493" s="19">
        <v>40000</v>
      </c>
      <c r="L493" s="19">
        <v>40000</v>
      </c>
      <c r="M493" s="30">
        <v>0</v>
      </c>
      <c r="N493" s="26">
        <v>0</v>
      </c>
      <c r="O493" s="86">
        <f t="shared" si="555"/>
        <v>40000</v>
      </c>
      <c r="P493" s="33"/>
      <c r="Q493" s="1"/>
      <c r="R493" s="1"/>
      <c r="S493" s="1"/>
      <c r="T493" s="1"/>
      <c r="U493" s="1"/>
    </row>
    <row r="494" spans="1:21" ht="12" customHeight="1" outlineLevel="1" x14ac:dyDescent="0.25">
      <c r="A494" s="3" t="s">
        <v>352</v>
      </c>
      <c r="B494" s="3" t="s">
        <v>353</v>
      </c>
      <c r="C494" s="3" t="s">
        <v>303</v>
      </c>
      <c r="D494" s="3" t="s">
        <v>84</v>
      </c>
      <c r="E494" s="4" t="s">
        <v>85</v>
      </c>
      <c r="F494" s="5">
        <v>0</v>
      </c>
      <c r="G494" s="5">
        <v>0</v>
      </c>
      <c r="H494" s="44">
        <v>0</v>
      </c>
      <c r="I494" s="5">
        <v>0</v>
      </c>
      <c r="J494" s="5">
        <v>0</v>
      </c>
      <c r="K494" s="19">
        <v>550000</v>
      </c>
      <c r="L494" s="19">
        <v>550000</v>
      </c>
      <c r="M494" s="30">
        <v>0</v>
      </c>
      <c r="N494" s="26">
        <v>0</v>
      </c>
      <c r="O494" s="86">
        <f t="shared" si="555"/>
        <v>550000</v>
      </c>
      <c r="P494" s="33"/>
      <c r="Q494" s="1"/>
      <c r="R494" s="1"/>
      <c r="S494" s="1"/>
      <c r="T494" s="1"/>
      <c r="U494" s="1"/>
    </row>
    <row r="495" spans="1:21" ht="12" customHeight="1" outlineLevel="1" x14ac:dyDescent="0.25">
      <c r="A495" s="3" t="s">
        <v>352</v>
      </c>
      <c r="B495" s="3" t="s">
        <v>353</v>
      </c>
      <c r="C495" s="3" t="s">
        <v>303</v>
      </c>
      <c r="D495" s="3" t="s">
        <v>203</v>
      </c>
      <c r="E495" s="4" t="s">
        <v>204</v>
      </c>
      <c r="F495" s="5">
        <v>0</v>
      </c>
      <c r="G495" s="5">
        <v>0</v>
      </c>
      <c r="H495" s="44">
        <v>0</v>
      </c>
      <c r="I495" s="5">
        <v>0</v>
      </c>
      <c r="J495" s="5">
        <v>0</v>
      </c>
      <c r="K495" s="19">
        <v>0</v>
      </c>
      <c r="L495" s="19">
        <v>0</v>
      </c>
      <c r="M495" s="30">
        <v>0</v>
      </c>
      <c r="N495" s="26">
        <v>0</v>
      </c>
      <c r="O495" s="86">
        <f t="shared" si="555"/>
        <v>0</v>
      </c>
      <c r="P495" s="33"/>
      <c r="Q495" s="1"/>
      <c r="R495" s="1"/>
      <c r="S495" s="1"/>
      <c r="T495" s="1"/>
      <c r="U495" s="1"/>
    </row>
    <row r="496" spans="1:21" ht="12" customHeight="1" outlineLevel="1" x14ac:dyDescent="0.25">
      <c r="A496" s="3" t="s">
        <v>352</v>
      </c>
      <c r="B496" s="3" t="s">
        <v>353</v>
      </c>
      <c r="C496" s="3" t="s">
        <v>303</v>
      </c>
      <c r="D496" s="3" t="s">
        <v>183</v>
      </c>
      <c r="E496" s="4" t="s">
        <v>184</v>
      </c>
      <c r="F496" s="5">
        <v>0</v>
      </c>
      <c r="G496" s="5">
        <v>0</v>
      </c>
      <c r="H496" s="44">
        <v>0</v>
      </c>
      <c r="I496" s="5">
        <v>0</v>
      </c>
      <c r="J496" s="5">
        <v>0</v>
      </c>
      <c r="K496" s="19">
        <v>0</v>
      </c>
      <c r="L496" s="19">
        <v>0</v>
      </c>
      <c r="M496" s="30">
        <v>0</v>
      </c>
      <c r="N496" s="26">
        <v>0</v>
      </c>
      <c r="O496" s="86">
        <f t="shared" si="555"/>
        <v>0</v>
      </c>
      <c r="P496" s="33"/>
      <c r="Q496" s="1"/>
      <c r="R496" s="1"/>
      <c r="S496" s="1"/>
      <c r="T496" s="1"/>
      <c r="U496" s="1"/>
    </row>
    <row r="497" spans="1:21" ht="12" customHeight="1" outlineLevel="1" x14ac:dyDescent="0.25">
      <c r="A497" s="3" t="s">
        <v>352</v>
      </c>
      <c r="B497" s="3" t="s">
        <v>353</v>
      </c>
      <c r="C497" s="3" t="s">
        <v>303</v>
      </c>
      <c r="D497" s="3" t="s">
        <v>160</v>
      </c>
      <c r="E497" s="4" t="s">
        <v>161</v>
      </c>
      <c r="F497" s="5">
        <v>0</v>
      </c>
      <c r="G497" s="5">
        <v>0</v>
      </c>
      <c r="H497" s="44">
        <v>0</v>
      </c>
      <c r="I497" s="5">
        <v>0</v>
      </c>
      <c r="J497" s="5">
        <v>0</v>
      </c>
      <c r="K497" s="19">
        <v>0</v>
      </c>
      <c r="L497" s="19">
        <v>0</v>
      </c>
      <c r="M497" s="30">
        <v>0</v>
      </c>
      <c r="N497" s="26">
        <v>0</v>
      </c>
      <c r="O497" s="86">
        <f t="shared" si="555"/>
        <v>0</v>
      </c>
      <c r="P497" s="33"/>
      <c r="Q497" s="1"/>
      <c r="R497" s="1"/>
      <c r="S497" s="1"/>
      <c r="T497" s="1"/>
      <c r="U497" s="1"/>
    </row>
    <row r="498" spans="1:21" ht="12" customHeight="1" outlineLevel="1" x14ac:dyDescent="0.25">
      <c r="A498" s="3" t="s">
        <v>352</v>
      </c>
      <c r="B498" s="3" t="s">
        <v>353</v>
      </c>
      <c r="C498" s="3" t="s">
        <v>303</v>
      </c>
      <c r="D498" s="3" t="s">
        <v>185</v>
      </c>
      <c r="E498" s="4" t="s">
        <v>186</v>
      </c>
      <c r="F498" s="5">
        <v>0</v>
      </c>
      <c r="G498" s="5">
        <v>0</v>
      </c>
      <c r="H498" s="44">
        <v>0</v>
      </c>
      <c r="I498" s="5">
        <v>0</v>
      </c>
      <c r="J498" s="5">
        <v>0</v>
      </c>
      <c r="K498" s="19">
        <v>0</v>
      </c>
      <c r="L498" s="19">
        <v>0</v>
      </c>
      <c r="M498" s="30">
        <v>0</v>
      </c>
      <c r="N498" s="26">
        <v>0</v>
      </c>
      <c r="O498" s="86">
        <f t="shared" si="555"/>
        <v>0</v>
      </c>
      <c r="P498" s="33"/>
      <c r="Q498" s="1"/>
      <c r="R498" s="1"/>
      <c r="S498" s="1"/>
      <c r="T498" s="1"/>
      <c r="U498" s="1"/>
    </row>
    <row r="499" spans="1:21" ht="12" customHeight="1" outlineLevel="1" x14ac:dyDescent="0.25">
      <c r="A499" s="3" t="s">
        <v>352</v>
      </c>
      <c r="B499" s="3" t="s">
        <v>353</v>
      </c>
      <c r="C499" s="3" t="s">
        <v>303</v>
      </c>
      <c r="D499" s="3" t="s">
        <v>334</v>
      </c>
      <c r="E499" s="4" t="s">
        <v>335</v>
      </c>
      <c r="F499" s="5">
        <v>0</v>
      </c>
      <c r="G499" s="5">
        <v>0</v>
      </c>
      <c r="H499" s="44">
        <v>0</v>
      </c>
      <c r="I499" s="5">
        <v>0</v>
      </c>
      <c r="J499" s="5">
        <v>0</v>
      </c>
      <c r="K499" s="19">
        <v>0</v>
      </c>
      <c r="L499" s="19">
        <v>0</v>
      </c>
      <c r="M499" s="30">
        <v>0</v>
      </c>
      <c r="N499" s="26">
        <v>0</v>
      </c>
      <c r="O499" s="86">
        <f t="shared" si="555"/>
        <v>0</v>
      </c>
      <c r="P499" s="33"/>
      <c r="Q499" s="1"/>
      <c r="R499" s="1"/>
      <c r="S499" s="1"/>
      <c r="T499" s="1"/>
      <c r="U499" s="1"/>
    </row>
    <row r="500" spans="1:21" ht="12" customHeight="1" outlineLevel="1" x14ac:dyDescent="0.25">
      <c r="A500" s="3" t="s">
        <v>352</v>
      </c>
      <c r="B500" s="3" t="s">
        <v>353</v>
      </c>
      <c r="C500" s="3" t="s">
        <v>303</v>
      </c>
      <c r="D500" s="3" t="s">
        <v>205</v>
      </c>
      <c r="E500" s="4" t="s">
        <v>206</v>
      </c>
      <c r="F500" s="5">
        <v>0</v>
      </c>
      <c r="G500" s="5">
        <v>0</v>
      </c>
      <c r="H500" s="44">
        <v>0</v>
      </c>
      <c r="I500" s="5">
        <v>0</v>
      </c>
      <c r="J500" s="5">
        <v>0</v>
      </c>
      <c r="K500" s="19">
        <v>0</v>
      </c>
      <c r="L500" s="19">
        <v>0</v>
      </c>
      <c r="M500" s="30">
        <v>0</v>
      </c>
      <c r="N500" s="26">
        <v>0</v>
      </c>
      <c r="O500" s="86">
        <f t="shared" si="555"/>
        <v>0</v>
      </c>
      <c r="P500" s="33"/>
      <c r="Q500" s="1"/>
      <c r="R500" s="1"/>
      <c r="S500" s="1"/>
      <c r="T500" s="1"/>
      <c r="U500" s="1"/>
    </row>
    <row r="501" spans="1:21" ht="12" customHeight="1" outlineLevel="1" x14ac:dyDescent="0.25">
      <c r="A501" s="3" t="s">
        <v>352</v>
      </c>
      <c r="B501" s="3" t="s">
        <v>353</v>
      </c>
      <c r="C501" s="3" t="s">
        <v>303</v>
      </c>
      <c r="D501" s="3" t="s">
        <v>231</v>
      </c>
      <c r="E501" s="4" t="s">
        <v>232</v>
      </c>
      <c r="F501" s="5">
        <v>0</v>
      </c>
      <c r="G501" s="5">
        <v>0</v>
      </c>
      <c r="H501" s="44">
        <v>0</v>
      </c>
      <c r="I501" s="5">
        <v>0</v>
      </c>
      <c r="J501" s="5">
        <v>0</v>
      </c>
      <c r="K501" s="19">
        <v>0</v>
      </c>
      <c r="L501" s="19">
        <v>0</v>
      </c>
      <c r="M501" s="30">
        <v>0</v>
      </c>
      <c r="N501" s="26">
        <v>0</v>
      </c>
      <c r="O501" s="86">
        <f t="shared" si="555"/>
        <v>0</v>
      </c>
      <c r="P501" s="38"/>
      <c r="Q501" s="1"/>
      <c r="R501" s="1"/>
      <c r="S501" s="1"/>
      <c r="T501" s="1"/>
      <c r="U501" s="1"/>
    </row>
    <row r="502" spans="1:21" ht="12" customHeight="1" x14ac:dyDescent="0.25">
      <c r="A502" s="99" t="s">
        <v>361</v>
      </c>
      <c r="B502" s="100"/>
      <c r="C502" s="100"/>
      <c r="D502" s="100"/>
      <c r="E502" s="100"/>
      <c r="F502" s="6">
        <f t="shared" ref="F502:G502" si="556">SUM(F472:F501)</f>
        <v>0</v>
      </c>
      <c r="G502" s="6">
        <f t="shared" si="556"/>
        <v>0</v>
      </c>
      <c r="H502" s="73">
        <f t="shared" ref="H502:K502" si="557">SUM(H472:H501)</f>
        <v>0</v>
      </c>
      <c r="I502" s="6">
        <f t="shared" ref="I502" si="558">SUM(I472:I501)</f>
        <v>0</v>
      </c>
      <c r="J502" s="6">
        <f t="shared" si="557"/>
        <v>0</v>
      </c>
      <c r="K502" s="6">
        <f t="shared" si="557"/>
        <v>8164500</v>
      </c>
      <c r="L502" s="6">
        <f t="shared" ref="L502" si="559">SUM(L472:L501)</f>
        <v>8164500</v>
      </c>
      <c r="M502" s="6">
        <f t="shared" ref="M502:O502" si="560">SUM(M472:M501)</f>
        <v>0</v>
      </c>
      <c r="N502" s="6">
        <f t="shared" ref="N502" si="561">SUM(N472:N501)</f>
        <v>0</v>
      </c>
      <c r="O502" s="6">
        <f t="shared" si="560"/>
        <v>8164500</v>
      </c>
    </row>
    <row r="503" spans="1:21" ht="12" customHeight="1" outlineLevel="1" x14ac:dyDescent="0.25">
      <c r="A503" s="3" t="s">
        <v>352</v>
      </c>
      <c r="B503" s="3" t="s">
        <v>362</v>
      </c>
      <c r="C503" s="3" t="s">
        <v>290</v>
      </c>
      <c r="D503" s="3" t="s">
        <v>128</v>
      </c>
      <c r="E503" s="4" t="s">
        <v>129</v>
      </c>
      <c r="F503" s="5">
        <v>0</v>
      </c>
      <c r="G503" s="5">
        <v>0</v>
      </c>
      <c r="H503" s="44">
        <v>0</v>
      </c>
      <c r="I503" s="5">
        <v>0</v>
      </c>
      <c r="J503" s="5">
        <v>0</v>
      </c>
      <c r="K503" s="19">
        <v>0</v>
      </c>
      <c r="L503" s="19">
        <v>0</v>
      </c>
      <c r="M503" s="30">
        <v>0</v>
      </c>
      <c r="N503" s="26">
        <v>0</v>
      </c>
      <c r="O503" s="86">
        <f>SUM(L503+N503)</f>
        <v>0</v>
      </c>
    </row>
    <row r="504" spans="1:21" ht="12" customHeight="1" outlineLevel="1" x14ac:dyDescent="0.25">
      <c r="A504" s="3" t="s">
        <v>352</v>
      </c>
      <c r="B504" s="3" t="s">
        <v>362</v>
      </c>
      <c r="C504" s="3" t="s">
        <v>290</v>
      </c>
      <c r="D504" s="3" t="s">
        <v>130</v>
      </c>
      <c r="E504" s="4" t="s">
        <v>131</v>
      </c>
      <c r="F504" s="5">
        <v>0</v>
      </c>
      <c r="G504" s="5">
        <v>0</v>
      </c>
      <c r="H504" s="44">
        <v>0</v>
      </c>
      <c r="I504" s="5">
        <v>0</v>
      </c>
      <c r="J504" s="5">
        <v>0</v>
      </c>
      <c r="K504" s="19">
        <v>700000</v>
      </c>
      <c r="L504" s="19">
        <v>700000</v>
      </c>
      <c r="M504" s="30">
        <v>0</v>
      </c>
      <c r="N504" s="26">
        <v>0</v>
      </c>
      <c r="O504" s="86">
        <f t="shared" ref="O504:O508" si="562">SUM(L504+N504)</f>
        <v>700000</v>
      </c>
    </row>
    <row r="505" spans="1:21" ht="12" customHeight="1" outlineLevel="1" x14ac:dyDescent="0.25">
      <c r="A505" s="3" t="s">
        <v>352</v>
      </c>
      <c r="B505" s="3" t="s">
        <v>362</v>
      </c>
      <c r="C505" s="3" t="s">
        <v>290</v>
      </c>
      <c r="D505" s="3" t="s">
        <v>136</v>
      </c>
      <c r="E505" s="4" t="s">
        <v>137</v>
      </c>
      <c r="F505" s="5">
        <v>0</v>
      </c>
      <c r="G505" s="5">
        <v>0</v>
      </c>
      <c r="H505" s="44">
        <v>0</v>
      </c>
      <c r="I505" s="5">
        <v>0</v>
      </c>
      <c r="J505" s="5">
        <v>0</v>
      </c>
      <c r="K505" s="19">
        <v>20000</v>
      </c>
      <c r="L505" s="19">
        <v>20000</v>
      </c>
      <c r="M505" s="30">
        <v>0</v>
      </c>
      <c r="N505" s="26">
        <v>0</v>
      </c>
      <c r="O505" s="86">
        <f t="shared" si="562"/>
        <v>20000</v>
      </c>
    </row>
    <row r="506" spans="1:21" ht="12" customHeight="1" outlineLevel="1" x14ac:dyDescent="0.25">
      <c r="A506" s="3" t="s">
        <v>352</v>
      </c>
      <c r="B506" s="3" t="s">
        <v>362</v>
      </c>
      <c r="C506" s="3" t="s">
        <v>290</v>
      </c>
      <c r="D506" s="3" t="s">
        <v>101</v>
      </c>
      <c r="E506" s="4" t="s">
        <v>102</v>
      </c>
      <c r="F506" s="5">
        <v>0</v>
      </c>
      <c r="G506" s="5">
        <v>0</v>
      </c>
      <c r="H506" s="44">
        <v>0</v>
      </c>
      <c r="I506" s="5">
        <v>0</v>
      </c>
      <c r="J506" s="5">
        <v>0</v>
      </c>
      <c r="K506" s="19">
        <v>700000</v>
      </c>
      <c r="L506" s="19">
        <v>700000</v>
      </c>
      <c r="M506" s="30">
        <v>0</v>
      </c>
      <c r="N506" s="26">
        <v>0</v>
      </c>
      <c r="O506" s="86">
        <f t="shared" si="562"/>
        <v>700000</v>
      </c>
    </row>
    <row r="507" spans="1:21" ht="12" customHeight="1" outlineLevel="1" x14ac:dyDescent="0.25">
      <c r="A507" s="3" t="s">
        <v>352</v>
      </c>
      <c r="B507" s="3" t="s">
        <v>362</v>
      </c>
      <c r="C507" s="3" t="s">
        <v>290</v>
      </c>
      <c r="D507" s="3" t="s">
        <v>84</v>
      </c>
      <c r="E507" s="4" t="s">
        <v>85</v>
      </c>
      <c r="F507" s="5">
        <v>0</v>
      </c>
      <c r="G507" s="5">
        <v>0</v>
      </c>
      <c r="H507" s="44">
        <v>0</v>
      </c>
      <c r="I507" s="5">
        <v>0</v>
      </c>
      <c r="J507" s="5">
        <v>0</v>
      </c>
      <c r="K507" s="19">
        <v>2000000</v>
      </c>
      <c r="L507" s="19">
        <v>2000000</v>
      </c>
      <c r="M507" s="30">
        <v>0</v>
      </c>
      <c r="N507" s="26">
        <v>0</v>
      </c>
      <c r="O507" s="86">
        <f t="shared" si="562"/>
        <v>2000000</v>
      </c>
    </row>
    <row r="508" spans="1:21" ht="12" customHeight="1" outlineLevel="1" x14ac:dyDescent="0.25">
      <c r="A508" s="3" t="s">
        <v>352</v>
      </c>
      <c r="B508" s="3" t="s">
        <v>362</v>
      </c>
      <c r="C508" s="3" t="s">
        <v>290</v>
      </c>
      <c r="D508" s="3" t="s">
        <v>597</v>
      </c>
      <c r="E508" s="4" t="s">
        <v>598</v>
      </c>
      <c r="F508" s="5">
        <v>0</v>
      </c>
      <c r="G508" s="5">
        <v>0</v>
      </c>
      <c r="H508" s="44">
        <v>0</v>
      </c>
      <c r="I508" s="5">
        <v>0</v>
      </c>
      <c r="J508" s="5">
        <v>0</v>
      </c>
      <c r="K508" s="19">
        <v>0</v>
      </c>
      <c r="L508" s="19">
        <v>0</v>
      </c>
      <c r="M508" s="5">
        <v>0</v>
      </c>
      <c r="N508" s="26">
        <v>0</v>
      </c>
      <c r="O508" s="86">
        <f t="shared" si="562"/>
        <v>0</v>
      </c>
    </row>
    <row r="509" spans="1:21" ht="12" customHeight="1" x14ac:dyDescent="0.25">
      <c r="A509" s="99" t="s">
        <v>363</v>
      </c>
      <c r="B509" s="100"/>
      <c r="C509" s="100"/>
      <c r="D509" s="100"/>
      <c r="E509" s="100"/>
      <c r="F509" s="6">
        <f t="shared" ref="F509:G509" si="563">SUM(F503:F508)</f>
        <v>0</v>
      </c>
      <c r="G509" s="6">
        <f t="shared" si="563"/>
        <v>0</v>
      </c>
      <c r="H509" s="73">
        <f t="shared" ref="H509:K509" si="564">SUM(H503:H508)</f>
        <v>0</v>
      </c>
      <c r="I509" s="6">
        <f t="shared" ref="I509" si="565">SUM(I503:I508)</f>
        <v>0</v>
      </c>
      <c r="J509" s="6">
        <f t="shared" si="564"/>
        <v>0</v>
      </c>
      <c r="K509" s="6">
        <f t="shared" si="564"/>
        <v>3420000</v>
      </c>
      <c r="L509" s="6">
        <f t="shared" ref="L509" si="566">SUM(L503:L508)</f>
        <v>3420000</v>
      </c>
      <c r="M509" s="6">
        <f t="shared" ref="M509:O509" si="567">SUM(M503:M508)</f>
        <v>0</v>
      </c>
      <c r="N509" s="6">
        <f t="shared" ref="N509" si="568">SUM(N503:N508)</f>
        <v>0</v>
      </c>
      <c r="O509" s="6">
        <f t="shared" si="567"/>
        <v>3420000</v>
      </c>
    </row>
    <row r="510" spans="1:21" ht="12" customHeight="1" outlineLevel="1" x14ac:dyDescent="0.25">
      <c r="A510" s="3" t="s">
        <v>352</v>
      </c>
      <c r="B510" s="3" t="s">
        <v>364</v>
      </c>
      <c r="C510" s="3" t="s">
        <v>365</v>
      </c>
      <c r="D510" s="3" t="s">
        <v>128</v>
      </c>
      <c r="E510" s="4" t="s">
        <v>129</v>
      </c>
      <c r="F510" s="5">
        <v>0</v>
      </c>
      <c r="G510" s="5">
        <v>0</v>
      </c>
      <c r="H510" s="44">
        <v>0</v>
      </c>
      <c r="I510" s="5">
        <v>0</v>
      </c>
      <c r="J510" s="5">
        <v>0</v>
      </c>
      <c r="K510" s="19">
        <v>0</v>
      </c>
      <c r="L510" s="19">
        <v>0</v>
      </c>
      <c r="M510" s="5">
        <v>0</v>
      </c>
      <c r="N510" s="26">
        <v>0</v>
      </c>
      <c r="O510" s="86">
        <f>SUM(L510+N510)</f>
        <v>0</v>
      </c>
    </row>
    <row r="511" spans="1:21" ht="12" customHeight="1" outlineLevel="1" x14ac:dyDescent="0.25">
      <c r="A511" s="3" t="s">
        <v>352</v>
      </c>
      <c r="B511" s="3" t="s">
        <v>364</v>
      </c>
      <c r="C511" s="3" t="s">
        <v>365</v>
      </c>
      <c r="D511" s="3" t="s">
        <v>84</v>
      </c>
      <c r="E511" s="4" t="s">
        <v>85</v>
      </c>
      <c r="F511" s="5">
        <v>0</v>
      </c>
      <c r="G511" s="5">
        <v>0</v>
      </c>
      <c r="H511" s="44">
        <v>0</v>
      </c>
      <c r="I511" s="5">
        <v>0</v>
      </c>
      <c r="J511" s="5">
        <v>0</v>
      </c>
      <c r="K511" s="19">
        <v>0</v>
      </c>
      <c r="L511" s="19">
        <v>0</v>
      </c>
      <c r="M511" s="5">
        <v>0</v>
      </c>
      <c r="N511" s="26">
        <v>0</v>
      </c>
      <c r="O511" s="86">
        <f>SUM(L511+N511)</f>
        <v>0</v>
      </c>
    </row>
    <row r="512" spans="1:21" ht="12" customHeight="1" x14ac:dyDescent="0.25">
      <c r="A512" s="99" t="s">
        <v>366</v>
      </c>
      <c r="B512" s="100"/>
      <c r="C512" s="100"/>
      <c r="D512" s="100"/>
      <c r="E512" s="100"/>
      <c r="F512" s="6">
        <f t="shared" ref="F512:G512" si="569">SUM(F510:F511)</f>
        <v>0</v>
      </c>
      <c r="G512" s="6">
        <f t="shared" si="569"/>
        <v>0</v>
      </c>
      <c r="H512" s="73">
        <f t="shared" ref="H512:K512" si="570">SUM(H510:H511)</f>
        <v>0</v>
      </c>
      <c r="I512" s="6">
        <f t="shared" ref="I512" si="571">SUM(I510:I511)</f>
        <v>0</v>
      </c>
      <c r="J512" s="6">
        <f t="shared" si="570"/>
        <v>0</v>
      </c>
      <c r="K512" s="6">
        <f t="shared" si="570"/>
        <v>0</v>
      </c>
      <c r="L512" s="6">
        <f t="shared" ref="L512" si="572">SUM(L510:L511)</f>
        <v>0</v>
      </c>
      <c r="M512" s="6">
        <f t="shared" ref="M512:O512" si="573">SUM(M510:M511)</f>
        <v>0</v>
      </c>
      <c r="N512" s="6">
        <f t="shared" ref="N512" si="574">SUM(N510:N511)</f>
        <v>0</v>
      </c>
      <c r="O512" s="6">
        <f t="shared" si="573"/>
        <v>0</v>
      </c>
    </row>
    <row r="513" spans="1:15" ht="12" customHeight="1" outlineLevel="1" x14ac:dyDescent="0.25">
      <c r="A513" s="3" t="s">
        <v>352</v>
      </c>
      <c r="B513" s="3" t="s">
        <v>367</v>
      </c>
      <c r="C513" s="3" t="s">
        <v>99</v>
      </c>
      <c r="D513" s="3" t="s">
        <v>130</v>
      </c>
      <c r="E513" s="4" t="s">
        <v>131</v>
      </c>
      <c r="F513" s="5">
        <v>0</v>
      </c>
      <c r="G513" s="5">
        <v>0</v>
      </c>
      <c r="H513" s="44">
        <v>0</v>
      </c>
      <c r="I513" s="5">
        <v>0</v>
      </c>
      <c r="J513" s="5">
        <v>0</v>
      </c>
      <c r="K513" s="19">
        <v>10000</v>
      </c>
      <c r="L513" s="19">
        <v>10000</v>
      </c>
      <c r="M513" s="34">
        <v>0</v>
      </c>
      <c r="N513" s="26">
        <v>0</v>
      </c>
      <c r="O513" s="86">
        <f>SUM(L513+N513)</f>
        <v>10000</v>
      </c>
    </row>
    <row r="514" spans="1:15" ht="12" customHeight="1" outlineLevel="1" x14ac:dyDescent="0.25">
      <c r="A514" s="3" t="s">
        <v>352</v>
      </c>
      <c r="B514" s="3" t="s">
        <v>367</v>
      </c>
      <c r="C514" s="3" t="s">
        <v>99</v>
      </c>
      <c r="D514" s="3" t="s">
        <v>101</v>
      </c>
      <c r="E514" s="4" t="s">
        <v>102</v>
      </c>
      <c r="F514" s="5">
        <v>0</v>
      </c>
      <c r="G514" s="5">
        <v>0</v>
      </c>
      <c r="H514" s="44">
        <v>0</v>
      </c>
      <c r="I514" s="5">
        <v>0</v>
      </c>
      <c r="J514" s="5">
        <v>0</v>
      </c>
      <c r="K514" s="19">
        <v>10000</v>
      </c>
      <c r="L514" s="19">
        <v>10000</v>
      </c>
      <c r="M514" s="5">
        <v>0</v>
      </c>
      <c r="N514" s="26">
        <v>0</v>
      </c>
      <c r="O514" s="86">
        <f t="shared" ref="O514:O515" si="575">SUM(L514+N514)</f>
        <v>10000</v>
      </c>
    </row>
    <row r="515" spans="1:15" ht="12" customHeight="1" outlineLevel="1" x14ac:dyDescent="0.25">
      <c r="A515" s="3" t="s">
        <v>352</v>
      </c>
      <c r="B515" s="3" t="s">
        <v>367</v>
      </c>
      <c r="C515" s="3" t="s">
        <v>99</v>
      </c>
      <c r="D515" s="3" t="s">
        <v>84</v>
      </c>
      <c r="E515" s="4" t="s">
        <v>85</v>
      </c>
      <c r="F515" s="5">
        <v>0</v>
      </c>
      <c r="G515" s="5">
        <v>0</v>
      </c>
      <c r="H515" s="44">
        <v>0</v>
      </c>
      <c r="I515" s="5">
        <v>0</v>
      </c>
      <c r="J515" s="5">
        <v>0</v>
      </c>
      <c r="K515" s="19">
        <v>20000</v>
      </c>
      <c r="L515" s="19">
        <v>20000</v>
      </c>
      <c r="M515" s="5">
        <v>0</v>
      </c>
      <c r="N515" s="26">
        <v>0</v>
      </c>
      <c r="O515" s="86">
        <f t="shared" si="575"/>
        <v>20000</v>
      </c>
    </row>
    <row r="516" spans="1:15" ht="12" customHeight="1" x14ac:dyDescent="0.25">
      <c r="A516" s="99" t="s">
        <v>368</v>
      </c>
      <c r="B516" s="100"/>
      <c r="C516" s="100"/>
      <c r="D516" s="100"/>
      <c r="E516" s="100"/>
      <c r="F516" s="6">
        <f t="shared" ref="F516:G516" si="576">SUM(F513:F515)</f>
        <v>0</v>
      </c>
      <c r="G516" s="6">
        <f t="shared" si="576"/>
        <v>0</v>
      </c>
      <c r="H516" s="73">
        <f t="shared" ref="H516:O516" si="577">SUM(H513:H515)</f>
        <v>0</v>
      </c>
      <c r="I516" s="6">
        <f t="shared" ref="I516" si="578">SUM(I513:I515)</f>
        <v>0</v>
      </c>
      <c r="J516" s="6">
        <f t="shared" si="577"/>
        <v>0</v>
      </c>
      <c r="K516" s="6">
        <f t="shared" si="577"/>
        <v>40000</v>
      </c>
      <c r="L516" s="6">
        <f t="shared" si="577"/>
        <v>40000</v>
      </c>
      <c r="M516" s="6">
        <f t="shared" si="577"/>
        <v>0</v>
      </c>
      <c r="N516" s="6">
        <f t="shared" si="577"/>
        <v>0</v>
      </c>
      <c r="O516" s="6">
        <f t="shared" si="577"/>
        <v>40000</v>
      </c>
    </row>
    <row r="517" spans="1:15" ht="12" customHeight="1" outlineLevel="1" x14ac:dyDescent="0.25">
      <c r="A517" s="3" t="s">
        <v>352</v>
      </c>
      <c r="B517" s="3" t="s">
        <v>369</v>
      </c>
      <c r="C517" s="3" t="s">
        <v>99</v>
      </c>
      <c r="D517" s="3" t="s">
        <v>101</v>
      </c>
      <c r="E517" s="4" t="s">
        <v>102</v>
      </c>
      <c r="F517" s="5">
        <v>0</v>
      </c>
      <c r="G517" s="5">
        <v>0</v>
      </c>
      <c r="H517" s="44">
        <v>0</v>
      </c>
      <c r="I517" s="5">
        <v>0</v>
      </c>
      <c r="J517" s="5">
        <v>0</v>
      </c>
      <c r="K517" s="19">
        <v>50000</v>
      </c>
      <c r="L517" s="19">
        <v>50000</v>
      </c>
      <c r="M517" s="34">
        <v>0</v>
      </c>
      <c r="N517" s="26">
        <v>0</v>
      </c>
      <c r="O517" s="86">
        <f>SUM(L517+N517)</f>
        <v>50000</v>
      </c>
    </row>
    <row r="518" spans="1:15" ht="12" customHeight="1" outlineLevel="1" x14ac:dyDescent="0.25">
      <c r="A518" s="3" t="s">
        <v>352</v>
      </c>
      <c r="B518" s="3" t="s">
        <v>369</v>
      </c>
      <c r="C518" s="3" t="s">
        <v>99</v>
      </c>
      <c r="D518" s="3" t="s">
        <v>84</v>
      </c>
      <c r="E518" s="4" t="s">
        <v>85</v>
      </c>
      <c r="F518" s="5">
        <v>0</v>
      </c>
      <c r="G518" s="5">
        <v>0</v>
      </c>
      <c r="H518" s="44">
        <v>0</v>
      </c>
      <c r="I518" s="5">
        <v>0</v>
      </c>
      <c r="J518" s="5">
        <v>0</v>
      </c>
      <c r="K518" s="19">
        <v>150000</v>
      </c>
      <c r="L518" s="19">
        <v>150000</v>
      </c>
      <c r="M518" s="30">
        <v>0</v>
      </c>
      <c r="N518" s="26">
        <v>0</v>
      </c>
      <c r="O518" s="86">
        <f>SUM(L518+N518)</f>
        <v>150000</v>
      </c>
    </row>
    <row r="519" spans="1:15" ht="12" customHeight="1" x14ac:dyDescent="0.25">
      <c r="A519" s="99" t="s">
        <v>370</v>
      </c>
      <c r="B519" s="100"/>
      <c r="C519" s="100"/>
      <c r="D519" s="100"/>
      <c r="E519" s="100"/>
      <c r="F519" s="6">
        <f t="shared" ref="F519:G519" si="579">SUM(F517:F518)</f>
        <v>0</v>
      </c>
      <c r="G519" s="6">
        <f t="shared" si="579"/>
        <v>0</v>
      </c>
      <c r="H519" s="73">
        <f t="shared" ref="H519:K519" si="580">SUM(H517:H518)</f>
        <v>0</v>
      </c>
      <c r="I519" s="6">
        <f t="shared" ref="I519" si="581">SUM(I517:I518)</f>
        <v>0</v>
      </c>
      <c r="J519" s="6">
        <f t="shared" si="580"/>
        <v>0</v>
      </c>
      <c r="K519" s="6">
        <f t="shared" si="580"/>
        <v>200000</v>
      </c>
      <c r="L519" s="6">
        <f t="shared" ref="L519" si="582">SUM(L517:L518)</f>
        <v>200000</v>
      </c>
      <c r="M519" s="6">
        <f t="shared" ref="M519:O519" si="583">SUM(M517:M518)</f>
        <v>0</v>
      </c>
      <c r="N519" s="6">
        <f t="shared" ref="N519" si="584">SUM(N517:N518)</f>
        <v>0</v>
      </c>
      <c r="O519" s="6">
        <f t="shared" si="583"/>
        <v>200000</v>
      </c>
    </row>
    <row r="520" spans="1:15" ht="12" customHeight="1" outlineLevel="1" x14ac:dyDescent="0.25">
      <c r="A520" s="3" t="s">
        <v>352</v>
      </c>
      <c r="B520" s="3" t="s">
        <v>371</v>
      </c>
      <c r="C520" s="3" t="s">
        <v>303</v>
      </c>
      <c r="D520" s="3" t="s">
        <v>130</v>
      </c>
      <c r="E520" s="4" t="s">
        <v>131</v>
      </c>
      <c r="F520" s="5">
        <v>0</v>
      </c>
      <c r="G520" s="5">
        <v>0</v>
      </c>
      <c r="H520" s="44">
        <v>0</v>
      </c>
      <c r="I520" s="5">
        <v>0</v>
      </c>
      <c r="J520" s="5">
        <v>0</v>
      </c>
      <c r="K520" s="19">
        <v>120000</v>
      </c>
      <c r="L520" s="19">
        <v>120000</v>
      </c>
      <c r="M520" s="30">
        <v>0</v>
      </c>
      <c r="N520" s="26">
        <v>0</v>
      </c>
      <c r="O520" s="86">
        <f>SUM(L520+N520)</f>
        <v>120000</v>
      </c>
    </row>
    <row r="521" spans="1:15" ht="12" customHeight="1" outlineLevel="1" x14ac:dyDescent="0.25">
      <c r="A521" s="3" t="s">
        <v>352</v>
      </c>
      <c r="B521" s="3" t="s">
        <v>371</v>
      </c>
      <c r="C521" s="3" t="s">
        <v>303</v>
      </c>
      <c r="D521" s="3" t="s">
        <v>101</v>
      </c>
      <c r="E521" s="4" t="s">
        <v>102</v>
      </c>
      <c r="F521" s="5">
        <v>0</v>
      </c>
      <c r="G521" s="5">
        <v>0</v>
      </c>
      <c r="H521" s="44">
        <v>0</v>
      </c>
      <c r="I521" s="5">
        <v>0</v>
      </c>
      <c r="J521" s="5">
        <v>0</v>
      </c>
      <c r="K521" s="19">
        <v>150000</v>
      </c>
      <c r="L521" s="19">
        <v>150000</v>
      </c>
      <c r="M521" s="30">
        <v>0</v>
      </c>
      <c r="N521" s="26">
        <v>0</v>
      </c>
      <c r="O521" s="86">
        <f t="shared" ref="O521:O522" si="585">SUM(L521+N521)</f>
        <v>150000</v>
      </c>
    </row>
    <row r="522" spans="1:15" ht="12" customHeight="1" outlineLevel="1" x14ac:dyDescent="0.25">
      <c r="A522" s="3" t="s">
        <v>352</v>
      </c>
      <c r="B522" s="3" t="s">
        <v>371</v>
      </c>
      <c r="C522" s="3" t="s">
        <v>303</v>
      </c>
      <c r="D522" s="3" t="s">
        <v>84</v>
      </c>
      <c r="E522" s="4" t="s">
        <v>85</v>
      </c>
      <c r="F522" s="5">
        <v>0</v>
      </c>
      <c r="G522" s="5">
        <v>0</v>
      </c>
      <c r="H522" s="44">
        <v>0</v>
      </c>
      <c r="I522" s="5">
        <v>0</v>
      </c>
      <c r="J522" s="5">
        <v>0</v>
      </c>
      <c r="K522" s="19">
        <v>500000</v>
      </c>
      <c r="L522" s="19">
        <v>500000</v>
      </c>
      <c r="M522" s="34">
        <v>0</v>
      </c>
      <c r="N522" s="26">
        <v>0</v>
      </c>
      <c r="O522" s="86">
        <f t="shared" si="585"/>
        <v>500000</v>
      </c>
    </row>
    <row r="523" spans="1:15" ht="12" customHeight="1" x14ac:dyDescent="0.25">
      <c r="A523" s="99" t="s">
        <v>372</v>
      </c>
      <c r="B523" s="100"/>
      <c r="C523" s="100"/>
      <c r="D523" s="100"/>
      <c r="E523" s="100"/>
      <c r="F523" s="6">
        <f t="shared" ref="F523:G523" si="586">SUM(F520:F522)</f>
        <v>0</v>
      </c>
      <c r="G523" s="6">
        <f t="shared" si="586"/>
        <v>0</v>
      </c>
      <c r="H523" s="73">
        <f t="shared" ref="H523:K523" si="587">SUM(H520:H522)</f>
        <v>0</v>
      </c>
      <c r="I523" s="6">
        <f t="shared" ref="I523" si="588">SUM(I520:I522)</f>
        <v>0</v>
      </c>
      <c r="J523" s="6">
        <f t="shared" si="587"/>
        <v>0</v>
      </c>
      <c r="K523" s="6">
        <f t="shared" si="587"/>
        <v>770000</v>
      </c>
      <c r="L523" s="6">
        <f t="shared" ref="L523" si="589">SUM(L520:L522)</f>
        <v>770000</v>
      </c>
      <c r="M523" s="6">
        <f t="shared" ref="M523:O523" si="590">SUM(M520:M522)</f>
        <v>0</v>
      </c>
      <c r="N523" s="6">
        <f t="shared" ref="N523" si="591">SUM(N520:N522)</f>
        <v>0</v>
      </c>
      <c r="O523" s="6">
        <f t="shared" si="590"/>
        <v>770000</v>
      </c>
    </row>
    <row r="524" spans="1:15" ht="12" customHeight="1" outlineLevel="1" x14ac:dyDescent="0.25">
      <c r="A524" s="3" t="s">
        <v>352</v>
      </c>
      <c r="B524" s="3" t="s">
        <v>373</v>
      </c>
      <c r="C524" s="3" t="s">
        <v>13</v>
      </c>
      <c r="D524" s="3" t="s">
        <v>117</v>
      </c>
      <c r="E524" s="4" t="s">
        <v>118</v>
      </c>
      <c r="F524" s="5">
        <v>0</v>
      </c>
      <c r="G524" s="5">
        <v>0</v>
      </c>
      <c r="H524" s="34">
        <v>0</v>
      </c>
      <c r="I524" s="80">
        <v>0</v>
      </c>
      <c r="J524" s="70">
        <f>SUM(G524+I524)</f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</row>
    <row r="525" spans="1:15" ht="12" customHeight="1" outlineLevel="1" x14ac:dyDescent="0.25">
      <c r="A525" s="3" t="s">
        <v>352</v>
      </c>
      <c r="B525" s="3" t="s">
        <v>373</v>
      </c>
      <c r="C525" s="3" t="s">
        <v>315</v>
      </c>
      <c r="D525" s="3" t="s">
        <v>374</v>
      </c>
      <c r="E525" s="4" t="s">
        <v>375</v>
      </c>
      <c r="F525" s="5">
        <v>0</v>
      </c>
      <c r="G525" s="5">
        <v>0</v>
      </c>
      <c r="H525" s="44">
        <v>0</v>
      </c>
      <c r="I525" s="25">
        <v>0</v>
      </c>
      <c r="J525" s="70">
        <f t="shared" ref="J525:J526" si="592">SUM(G525+I525)</f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</row>
    <row r="526" spans="1:15" ht="12" customHeight="1" outlineLevel="1" x14ac:dyDescent="0.25">
      <c r="A526" s="3" t="s">
        <v>352</v>
      </c>
      <c r="B526" s="3" t="s">
        <v>585</v>
      </c>
      <c r="C526" s="3" t="s">
        <v>315</v>
      </c>
      <c r="D526" s="3" t="s">
        <v>80</v>
      </c>
      <c r="E526" s="37" t="s">
        <v>81</v>
      </c>
      <c r="F526" s="5">
        <v>0</v>
      </c>
      <c r="G526" s="5">
        <v>0</v>
      </c>
      <c r="H526" s="34">
        <v>0</v>
      </c>
      <c r="I526" s="80">
        <v>0</v>
      </c>
      <c r="J526" s="70">
        <f t="shared" si="592"/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</row>
    <row r="527" spans="1:15" ht="12" customHeight="1" outlineLevel="1" x14ac:dyDescent="0.25">
      <c r="A527" s="3" t="s">
        <v>352</v>
      </c>
      <c r="B527" s="3" t="s">
        <v>373</v>
      </c>
      <c r="C527" s="3" t="s">
        <v>315</v>
      </c>
      <c r="D527" s="3" t="s">
        <v>128</v>
      </c>
      <c r="E527" s="4" t="s">
        <v>129</v>
      </c>
      <c r="F527" s="5">
        <v>0</v>
      </c>
      <c r="G527" s="5">
        <v>0</v>
      </c>
      <c r="H527" s="44">
        <v>0</v>
      </c>
      <c r="I527" s="5">
        <v>0</v>
      </c>
      <c r="J527" s="5">
        <v>0</v>
      </c>
      <c r="K527" s="19">
        <v>100000</v>
      </c>
      <c r="L527" s="19">
        <v>100000</v>
      </c>
      <c r="M527" s="30">
        <v>0</v>
      </c>
      <c r="N527" s="26">
        <v>0</v>
      </c>
      <c r="O527" s="86">
        <f>SUM(L527+N527)</f>
        <v>100000</v>
      </c>
    </row>
    <row r="528" spans="1:15" ht="12" customHeight="1" outlineLevel="1" x14ac:dyDescent="0.25">
      <c r="A528" s="3" t="s">
        <v>352</v>
      </c>
      <c r="B528" s="3" t="s">
        <v>585</v>
      </c>
      <c r="C528" s="3" t="s">
        <v>315</v>
      </c>
      <c r="D528" s="3" t="s">
        <v>130</v>
      </c>
      <c r="E528" s="37" t="s">
        <v>622</v>
      </c>
      <c r="F528" s="5">
        <v>0</v>
      </c>
      <c r="G528" s="5">
        <v>0</v>
      </c>
      <c r="H528" s="44">
        <v>0</v>
      </c>
      <c r="I528" s="5">
        <v>0</v>
      </c>
      <c r="J528" s="5">
        <v>0</v>
      </c>
      <c r="K528" s="19">
        <v>10000</v>
      </c>
      <c r="L528" s="19">
        <v>10000</v>
      </c>
      <c r="M528" s="60">
        <v>0</v>
      </c>
      <c r="N528" s="26">
        <v>0</v>
      </c>
      <c r="O528" s="86">
        <f t="shared" ref="O528:O535" si="593">SUM(L528+N528)</f>
        <v>10000</v>
      </c>
    </row>
    <row r="529" spans="1:17" ht="12" customHeight="1" outlineLevel="1" x14ac:dyDescent="0.25">
      <c r="A529" s="3" t="s">
        <v>352</v>
      </c>
      <c r="B529" s="3" t="s">
        <v>373</v>
      </c>
      <c r="C529" s="3" t="s">
        <v>315</v>
      </c>
      <c r="D529" s="3" t="s">
        <v>136</v>
      </c>
      <c r="E529" s="4" t="s">
        <v>137</v>
      </c>
      <c r="F529" s="5">
        <v>0</v>
      </c>
      <c r="G529" s="5">
        <v>0</v>
      </c>
      <c r="H529" s="44">
        <v>0</v>
      </c>
      <c r="I529" s="5">
        <v>0</v>
      </c>
      <c r="J529" s="5">
        <v>0</v>
      </c>
      <c r="K529" s="19">
        <v>1000000</v>
      </c>
      <c r="L529" s="19">
        <v>1000000</v>
      </c>
      <c r="M529" s="60">
        <v>0</v>
      </c>
      <c r="N529" s="26">
        <v>0</v>
      </c>
      <c r="O529" s="86">
        <f t="shared" si="593"/>
        <v>1000000</v>
      </c>
    </row>
    <row r="530" spans="1:17" ht="12" customHeight="1" outlineLevel="1" x14ac:dyDescent="0.25">
      <c r="A530" s="3" t="s">
        <v>352</v>
      </c>
      <c r="B530" s="3" t="s">
        <v>373</v>
      </c>
      <c r="C530" s="3" t="s">
        <v>315</v>
      </c>
      <c r="D530" s="3" t="s">
        <v>181</v>
      </c>
      <c r="E530" s="4" t="s">
        <v>182</v>
      </c>
      <c r="F530" s="5">
        <v>0</v>
      </c>
      <c r="G530" s="5">
        <v>0</v>
      </c>
      <c r="H530" s="44">
        <v>0</v>
      </c>
      <c r="I530" s="5">
        <v>0</v>
      </c>
      <c r="J530" s="5">
        <v>0</v>
      </c>
      <c r="K530" s="19">
        <v>25000</v>
      </c>
      <c r="L530" s="19">
        <v>25000</v>
      </c>
      <c r="M530" s="60">
        <v>0</v>
      </c>
      <c r="N530" s="26">
        <v>0</v>
      </c>
      <c r="O530" s="86">
        <f t="shared" si="593"/>
        <v>25000</v>
      </c>
    </row>
    <row r="531" spans="1:17" ht="12" customHeight="1" outlineLevel="1" x14ac:dyDescent="0.25">
      <c r="A531" s="3" t="s">
        <v>352</v>
      </c>
      <c r="B531" s="3" t="s">
        <v>373</v>
      </c>
      <c r="C531" s="3" t="s">
        <v>315</v>
      </c>
      <c r="D531" s="3" t="s">
        <v>101</v>
      </c>
      <c r="E531" s="4" t="s">
        <v>102</v>
      </c>
      <c r="F531" s="5">
        <v>0</v>
      </c>
      <c r="G531" s="5">
        <v>0</v>
      </c>
      <c r="H531" s="44">
        <v>0</v>
      </c>
      <c r="I531" s="5">
        <v>0</v>
      </c>
      <c r="J531" s="5">
        <v>0</v>
      </c>
      <c r="K531" s="19">
        <v>60000</v>
      </c>
      <c r="L531" s="19">
        <v>60000</v>
      </c>
      <c r="M531" s="60">
        <v>0</v>
      </c>
      <c r="N531" s="26">
        <v>0</v>
      </c>
      <c r="O531" s="86">
        <f t="shared" si="593"/>
        <v>60000</v>
      </c>
    </row>
    <row r="532" spans="1:17" ht="12" customHeight="1" outlineLevel="1" x14ac:dyDescent="0.25">
      <c r="A532" s="3" t="s">
        <v>352</v>
      </c>
      <c r="B532" s="3" t="s">
        <v>373</v>
      </c>
      <c r="C532" s="3" t="s">
        <v>315</v>
      </c>
      <c r="D532" s="3" t="s">
        <v>84</v>
      </c>
      <c r="E532" s="4" t="s">
        <v>85</v>
      </c>
      <c r="F532" s="5">
        <v>0</v>
      </c>
      <c r="G532" s="5">
        <v>0</v>
      </c>
      <c r="H532" s="44">
        <v>0</v>
      </c>
      <c r="I532" s="5">
        <v>0</v>
      </c>
      <c r="J532" s="5">
        <v>0</v>
      </c>
      <c r="K532" s="19">
        <v>2000000</v>
      </c>
      <c r="L532" s="19">
        <v>2000000</v>
      </c>
      <c r="M532" s="60">
        <v>0</v>
      </c>
      <c r="N532" s="26">
        <v>0</v>
      </c>
      <c r="O532" s="86">
        <f t="shared" si="593"/>
        <v>2000000</v>
      </c>
    </row>
    <row r="533" spans="1:17" ht="12" customHeight="1" outlineLevel="1" x14ac:dyDescent="0.25">
      <c r="A533" s="3" t="s">
        <v>352</v>
      </c>
      <c r="B533" s="3" t="s">
        <v>373</v>
      </c>
      <c r="C533" s="3" t="s">
        <v>315</v>
      </c>
      <c r="D533" s="3" t="s">
        <v>604</v>
      </c>
      <c r="E533" s="4" t="s">
        <v>605</v>
      </c>
      <c r="F533" s="5">
        <v>0</v>
      </c>
      <c r="G533" s="5">
        <v>0</v>
      </c>
      <c r="H533" s="44">
        <v>0</v>
      </c>
      <c r="I533" s="5">
        <v>0</v>
      </c>
      <c r="J533" s="5">
        <v>0</v>
      </c>
      <c r="K533" s="19">
        <v>0</v>
      </c>
      <c r="L533" s="19">
        <v>0</v>
      </c>
      <c r="M533" s="30">
        <v>0</v>
      </c>
      <c r="N533" s="26">
        <v>0</v>
      </c>
      <c r="O533" s="86">
        <f t="shared" si="593"/>
        <v>0</v>
      </c>
    </row>
    <row r="534" spans="1:17" ht="12" customHeight="1" outlineLevel="1" x14ac:dyDescent="0.25">
      <c r="A534" s="3" t="s">
        <v>352</v>
      </c>
      <c r="B534" s="3" t="s">
        <v>585</v>
      </c>
      <c r="C534" s="3" t="s">
        <v>315</v>
      </c>
      <c r="D534" s="3" t="s">
        <v>248</v>
      </c>
      <c r="E534" s="4" t="s">
        <v>249</v>
      </c>
      <c r="F534" s="5">
        <v>0</v>
      </c>
      <c r="G534" s="5">
        <v>0</v>
      </c>
      <c r="H534" s="44">
        <v>0</v>
      </c>
      <c r="I534" s="5">
        <v>0</v>
      </c>
      <c r="J534" s="5">
        <v>0</v>
      </c>
      <c r="K534" s="19">
        <v>0</v>
      </c>
      <c r="L534" s="19">
        <v>0</v>
      </c>
      <c r="M534" s="30">
        <v>0</v>
      </c>
      <c r="N534" s="26">
        <v>0</v>
      </c>
      <c r="O534" s="86">
        <f t="shared" si="593"/>
        <v>0</v>
      </c>
    </row>
    <row r="535" spans="1:17" ht="12" customHeight="1" outlineLevel="1" x14ac:dyDescent="0.25">
      <c r="A535" s="3" t="s">
        <v>352</v>
      </c>
      <c r="B535" s="3" t="s">
        <v>585</v>
      </c>
      <c r="C535" s="3" t="s">
        <v>428</v>
      </c>
      <c r="D535" s="3" t="s">
        <v>604</v>
      </c>
      <c r="E535" s="4" t="s">
        <v>605</v>
      </c>
      <c r="F535" s="5">
        <v>0</v>
      </c>
      <c r="G535" s="5">
        <v>0</v>
      </c>
      <c r="H535" s="44">
        <v>0</v>
      </c>
      <c r="I535" s="5">
        <v>0</v>
      </c>
      <c r="J535" s="5">
        <v>0</v>
      </c>
      <c r="K535" s="19">
        <v>0</v>
      </c>
      <c r="L535" s="19">
        <v>0</v>
      </c>
      <c r="M535" s="30">
        <v>0</v>
      </c>
      <c r="N535" s="26">
        <v>0</v>
      </c>
      <c r="O535" s="86">
        <f t="shared" si="593"/>
        <v>0</v>
      </c>
    </row>
    <row r="536" spans="1:17" ht="12" customHeight="1" x14ac:dyDescent="0.25">
      <c r="A536" s="99" t="s">
        <v>376</v>
      </c>
      <c r="B536" s="100"/>
      <c r="C536" s="100"/>
      <c r="D536" s="100"/>
      <c r="E536" s="100"/>
      <c r="F536" s="6">
        <f t="shared" ref="F536:G536" si="594">SUM(F524:F535)</f>
        <v>0</v>
      </c>
      <c r="G536" s="6">
        <f t="shared" si="594"/>
        <v>0</v>
      </c>
      <c r="H536" s="73">
        <f t="shared" ref="H536:O536" si="595">SUM(H524:H535)</f>
        <v>0</v>
      </c>
      <c r="I536" s="6">
        <f t="shared" ref="I536" si="596">SUM(I524:I535)</f>
        <v>0</v>
      </c>
      <c r="J536" s="6">
        <f t="shared" si="595"/>
        <v>0</v>
      </c>
      <c r="K536" s="6">
        <f t="shared" ref="K536:L536" si="597">SUM(K524:K535)</f>
        <v>3195000</v>
      </c>
      <c r="L536" s="6">
        <f t="shared" si="597"/>
        <v>3195000</v>
      </c>
      <c r="M536" s="6">
        <f t="shared" si="595"/>
        <v>0</v>
      </c>
      <c r="N536" s="6">
        <f t="shared" ref="N536" si="598">SUM(N524:N535)</f>
        <v>0</v>
      </c>
      <c r="O536" s="6">
        <f t="shared" si="595"/>
        <v>3195000</v>
      </c>
    </row>
    <row r="537" spans="1:17" ht="12" customHeight="1" outlineLevel="1" x14ac:dyDescent="0.25">
      <c r="A537" s="3" t="s">
        <v>352</v>
      </c>
      <c r="B537" s="3" t="s">
        <v>377</v>
      </c>
      <c r="C537" s="3" t="s">
        <v>378</v>
      </c>
      <c r="D537" s="3" t="s">
        <v>130</v>
      </c>
      <c r="E537" s="4" t="s">
        <v>131</v>
      </c>
      <c r="F537" s="5">
        <v>0</v>
      </c>
      <c r="G537" s="5">
        <v>0</v>
      </c>
      <c r="H537" s="44">
        <v>0</v>
      </c>
      <c r="I537" s="5">
        <v>0</v>
      </c>
      <c r="J537" s="5">
        <v>0</v>
      </c>
      <c r="K537" s="19">
        <v>60000</v>
      </c>
      <c r="L537" s="19">
        <v>60000</v>
      </c>
      <c r="M537" s="34">
        <v>0</v>
      </c>
      <c r="N537" s="26">
        <v>0</v>
      </c>
      <c r="O537" s="86">
        <f>SUM(L537+N537)</f>
        <v>60000</v>
      </c>
    </row>
    <row r="538" spans="1:17" ht="12" customHeight="1" x14ac:dyDescent="0.25">
      <c r="A538" s="99" t="s">
        <v>379</v>
      </c>
      <c r="B538" s="100"/>
      <c r="C538" s="100"/>
      <c r="D538" s="100"/>
      <c r="E538" s="100"/>
      <c r="F538" s="6">
        <f t="shared" ref="F538:G538" si="599">SUM(F537)</f>
        <v>0</v>
      </c>
      <c r="G538" s="6">
        <f t="shared" si="599"/>
        <v>0</v>
      </c>
      <c r="H538" s="73">
        <f t="shared" ref="H538:K538" si="600">SUM(H537)</f>
        <v>0</v>
      </c>
      <c r="I538" s="6">
        <f t="shared" ref="I538" si="601">SUM(I537)</f>
        <v>0</v>
      </c>
      <c r="J538" s="6">
        <f t="shared" si="600"/>
        <v>0</v>
      </c>
      <c r="K538" s="6">
        <f t="shared" si="600"/>
        <v>60000</v>
      </c>
      <c r="L538" s="6">
        <f t="shared" ref="L538" si="602">SUM(L537)</f>
        <v>60000</v>
      </c>
      <c r="M538" s="6">
        <f t="shared" ref="M538:O538" si="603">SUM(M537)</f>
        <v>0</v>
      </c>
      <c r="N538" s="6">
        <f t="shared" ref="N538" si="604">SUM(N537)</f>
        <v>0</v>
      </c>
      <c r="O538" s="6">
        <f t="shared" si="603"/>
        <v>60000</v>
      </c>
    </row>
    <row r="539" spans="1:17" ht="12" customHeight="1" x14ac:dyDescent="0.25">
      <c r="A539" s="18" t="s">
        <v>352</v>
      </c>
      <c r="B539" s="40" t="s">
        <v>666</v>
      </c>
      <c r="C539" s="40" t="s">
        <v>274</v>
      </c>
      <c r="D539" s="40" t="s">
        <v>80</v>
      </c>
      <c r="E539" s="37" t="s">
        <v>81</v>
      </c>
      <c r="F539" s="19">
        <v>0</v>
      </c>
      <c r="G539" s="19">
        <v>0</v>
      </c>
      <c r="H539" s="34">
        <v>0</v>
      </c>
      <c r="I539" s="80">
        <v>0</v>
      </c>
      <c r="J539" s="70">
        <f>SUM(G539+I539)</f>
        <v>0</v>
      </c>
      <c r="K539" s="19">
        <v>0</v>
      </c>
      <c r="L539" s="19">
        <v>0</v>
      </c>
      <c r="M539" s="19">
        <v>0</v>
      </c>
      <c r="N539" s="19">
        <v>0</v>
      </c>
      <c r="O539" s="19">
        <v>0</v>
      </c>
    </row>
    <row r="540" spans="1:17" ht="12" customHeight="1" outlineLevel="1" x14ac:dyDescent="0.25">
      <c r="A540" s="3" t="s">
        <v>352</v>
      </c>
      <c r="B540" s="3" t="s">
        <v>380</v>
      </c>
      <c r="C540" s="3" t="s">
        <v>274</v>
      </c>
      <c r="D540" s="3" t="s">
        <v>120</v>
      </c>
      <c r="E540" s="4" t="s">
        <v>121</v>
      </c>
      <c r="F540" s="5">
        <v>0</v>
      </c>
      <c r="G540" s="5">
        <v>0</v>
      </c>
      <c r="H540" s="44">
        <v>0</v>
      </c>
      <c r="I540" s="5">
        <v>0</v>
      </c>
      <c r="J540" s="5">
        <v>0</v>
      </c>
      <c r="K540" s="19">
        <v>0</v>
      </c>
      <c r="L540" s="19">
        <v>0</v>
      </c>
      <c r="M540" s="5">
        <v>0</v>
      </c>
      <c r="N540" s="26">
        <v>0</v>
      </c>
      <c r="O540" s="86">
        <f>SUM(L540+N540)</f>
        <v>0</v>
      </c>
    </row>
    <row r="541" spans="1:17" ht="12" customHeight="1" outlineLevel="1" x14ac:dyDescent="0.25">
      <c r="A541" s="3" t="s">
        <v>352</v>
      </c>
      <c r="B541" s="3" t="s">
        <v>380</v>
      </c>
      <c r="C541" s="3" t="s">
        <v>274</v>
      </c>
      <c r="D541" s="3" t="s">
        <v>175</v>
      </c>
      <c r="E541" s="4" t="s">
        <v>176</v>
      </c>
      <c r="F541" s="5">
        <v>0</v>
      </c>
      <c r="G541" s="5">
        <v>0</v>
      </c>
      <c r="H541" s="44">
        <v>0</v>
      </c>
      <c r="I541" s="5">
        <v>0</v>
      </c>
      <c r="J541" s="5">
        <v>0</v>
      </c>
      <c r="K541" s="19">
        <v>0</v>
      </c>
      <c r="L541" s="19">
        <v>0</v>
      </c>
      <c r="M541" s="5">
        <v>0</v>
      </c>
      <c r="N541" s="26">
        <v>0</v>
      </c>
      <c r="O541" s="86">
        <f t="shared" ref="O541:O551" si="605">SUM(L541+N541)</f>
        <v>0</v>
      </c>
    </row>
    <row r="542" spans="1:17" ht="12" customHeight="1" outlineLevel="1" x14ac:dyDescent="0.25">
      <c r="A542" s="3" t="s">
        <v>352</v>
      </c>
      <c r="B542" s="3" t="s">
        <v>380</v>
      </c>
      <c r="C542" s="3" t="s">
        <v>274</v>
      </c>
      <c r="D542" s="3" t="s">
        <v>177</v>
      </c>
      <c r="E542" s="4" t="s">
        <v>178</v>
      </c>
      <c r="F542" s="5">
        <v>0</v>
      </c>
      <c r="G542" s="5">
        <v>0</v>
      </c>
      <c r="H542" s="44">
        <v>0</v>
      </c>
      <c r="I542" s="5">
        <v>0</v>
      </c>
      <c r="J542" s="5">
        <v>0</v>
      </c>
      <c r="K542" s="19">
        <v>0</v>
      </c>
      <c r="L542" s="19">
        <v>0</v>
      </c>
      <c r="M542" s="5">
        <v>0</v>
      </c>
      <c r="N542" s="26">
        <v>0</v>
      </c>
      <c r="O542" s="86">
        <f t="shared" si="605"/>
        <v>0</v>
      </c>
      <c r="Q542" s="68"/>
    </row>
    <row r="543" spans="1:17" ht="12" customHeight="1" outlineLevel="1" x14ac:dyDescent="0.25">
      <c r="A543" s="3" t="s">
        <v>352</v>
      </c>
      <c r="B543" s="3" t="s">
        <v>380</v>
      </c>
      <c r="C543" s="3" t="s">
        <v>274</v>
      </c>
      <c r="D543" s="3" t="s">
        <v>128</v>
      </c>
      <c r="E543" s="4" t="s">
        <v>129</v>
      </c>
      <c r="F543" s="5">
        <v>0</v>
      </c>
      <c r="G543" s="5">
        <v>0</v>
      </c>
      <c r="H543" s="44">
        <v>0</v>
      </c>
      <c r="I543" s="5">
        <v>0</v>
      </c>
      <c r="J543" s="5">
        <v>0</v>
      </c>
      <c r="K543" s="19">
        <v>130000</v>
      </c>
      <c r="L543" s="19">
        <v>130000</v>
      </c>
      <c r="M543" s="30">
        <v>0</v>
      </c>
      <c r="N543" s="26">
        <v>0</v>
      </c>
      <c r="O543" s="86">
        <f t="shared" si="605"/>
        <v>130000</v>
      </c>
    </row>
    <row r="544" spans="1:17" ht="12" customHeight="1" outlineLevel="1" x14ac:dyDescent="0.25">
      <c r="A544" s="3" t="s">
        <v>352</v>
      </c>
      <c r="B544" s="3" t="s">
        <v>380</v>
      </c>
      <c r="C544" s="3" t="s">
        <v>274</v>
      </c>
      <c r="D544" s="3" t="s">
        <v>130</v>
      </c>
      <c r="E544" s="4" t="s">
        <v>131</v>
      </c>
      <c r="F544" s="5">
        <v>0</v>
      </c>
      <c r="G544" s="5">
        <v>0</v>
      </c>
      <c r="H544" s="44">
        <v>0</v>
      </c>
      <c r="I544" s="5">
        <v>0</v>
      </c>
      <c r="J544" s="5">
        <v>0</v>
      </c>
      <c r="K544" s="19">
        <v>10000</v>
      </c>
      <c r="L544" s="19">
        <v>10000</v>
      </c>
      <c r="M544" s="30">
        <v>0</v>
      </c>
      <c r="N544" s="26">
        <v>0</v>
      </c>
      <c r="O544" s="86">
        <f t="shared" si="605"/>
        <v>10000</v>
      </c>
    </row>
    <row r="545" spans="1:15" ht="12" customHeight="1" outlineLevel="1" x14ac:dyDescent="0.25">
      <c r="A545" s="3" t="s">
        <v>352</v>
      </c>
      <c r="B545" s="3" t="s">
        <v>380</v>
      </c>
      <c r="C545" s="3" t="s">
        <v>274</v>
      </c>
      <c r="D545" s="3" t="s">
        <v>132</v>
      </c>
      <c r="E545" s="4" t="s">
        <v>133</v>
      </c>
      <c r="F545" s="5">
        <v>0</v>
      </c>
      <c r="G545" s="5">
        <v>0</v>
      </c>
      <c r="H545" s="44">
        <v>0</v>
      </c>
      <c r="I545" s="5">
        <v>0</v>
      </c>
      <c r="J545" s="5">
        <v>0</v>
      </c>
      <c r="K545" s="19">
        <v>2000</v>
      </c>
      <c r="L545" s="19">
        <v>2000</v>
      </c>
      <c r="M545" s="30">
        <v>0</v>
      </c>
      <c r="N545" s="26">
        <v>0</v>
      </c>
      <c r="O545" s="86">
        <f t="shared" si="605"/>
        <v>2000</v>
      </c>
    </row>
    <row r="546" spans="1:15" ht="12" customHeight="1" outlineLevel="1" x14ac:dyDescent="0.25">
      <c r="A546" s="3" t="s">
        <v>352</v>
      </c>
      <c r="B546" s="3" t="s">
        <v>380</v>
      </c>
      <c r="C546" s="3" t="s">
        <v>274</v>
      </c>
      <c r="D546" s="3" t="s">
        <v>136</v>
      </c>
      <c r="E546" s="4" t="s">
        <v>137</v>
      </c>
      <c r="F546" s="5">
        <v>0</v>
      </c>
      <c r="G546" s="5">
        <v>0</v>
      </c>
      <c r="H546" s="44">
        <v>0</v>
      </c>
      <c r="I546" s="5">
        <v>0</v>
      </c>
      <c r="J546" s="5">
        <v>0</v>
      </c>
      <c r="K546" s="19">
        <v>60000</v>
      </c>
      <c r="L546" s="19">
        <v>60000</v>
      </c>
      <c r="M546" s="30">
        <v>0</v>
      </c>
      <c r="N546" s="26">
        <v>0</v>
      </c>
      <c r="O546" s="86">
        <f t="shared" si="605"/>
        <v>60000</v>
      </c>
    </row>
    <row r="547" spans="1:15" ht="12" customHeight="1" outlineLevel="1" x14ac:dyDescent="0.25">
      <c r="A547" s="3" t="s">
        <v>352</v>
      </c>
      <c r="B547" s="3" t="s">
        <v>380</v>
      </c>
      <c r="C547" s="3" t="s">
        <v>274</v>
      </c>
      <c r="D547" s="3" t="s">
        <v>148</v>
      </c>
      <c r="E547" s="4" t="s">
        <v>149</v>
      </c>
      <c r="F547" s="5">
        <v>0</v>
      </c>
      <c r="G547" s="5">
        <v>0</v>
      </c>
      <c r="H547" s="44">
        <v>0</v>
      </c>
      <c r="I547" s="5">
        <v>0</v>
      </c>
      <c r="J547" s="5">
        <v>0</v>
      </c>
      <c r="K547" s="19">
        <v>0</v>
      </c>
      <c r="L547" s="19">
        <v>0</v>
      </c>
      <c r="M547" s="30">
        <v>0</v>
      </c>
      <c r="N547" s="26">
        <v>0</v>
      </c>
      <c r="O547" s="86">
        <f t="shared" si="605"/>
        <v>0</v>
      </c>
    </row>
    <row r="548" spans="1:15" ht="12" customHeight="1" outlineLevel="1" x14ac:dyDescent="0.25">
      <c r="A548" s="3" t="s">
        <v>352</v>
      </c>
      <c r="B548" s="3" t="s">
        <v>380</v>
      </c>
      <c r="C548" s="3" t="s">
        <v>274</v>
      </c>
      <c r="D548" s="3" t="s">
        <v>181</v>
      </c>
      <c r="E548" s="4" t="s">
        <v>182</v>
      </c>
      <c r="F548" s="5">
        <v>0</v>
      </c>
      <c r="G548" s="5">
        <v>0</v>
      </c>
      <c r="H548" s="44">
        <v>0</v>
      </c>
      <c r="I548" s="5">
        <v>0</v>
      </c>
      <c r="J548" s="5">
        <v>0</v>
      </c>
      <c r="K548" s="19">
        <v>20000</v>
      </c>
      <c r="L548" s="19">
        <v>20000</v>
      </c>
      <c r="M548" s="30">
        <v>0</v>
      </c>
      <c r="N548" s="26">
        <v>0</v>
      </c>
      <c r="O548" s="86">
        <f t="shared" si="605"/>
        <v>20000</v>
      </c>
    </row>
    <row r="549" spans="1:15" ht="12" customHeight="1" outlineLevel="1" x14ac:dyDescent="0.25">
      <c r="A549" s="3" t="s">
        <v>352</v>
      </c>
      <c r="B549" s="3" t="s">
        <v>380</v>
      </c>
      <c r="C549" s="3" t="s">
        <v>274</v>
      </c>
      <c r="D549" s="3" t="s">
        <v>101</v>
      </c>
      <c r="E549" s="4" t="s">
        <v>102</v>
      </c>
      <c r="F549" s="5">
        <v>0</v>
      </c>
      <c r="G549" s="5">
        <v>0</v>
      </c>
      <c r="H549" s="44">
        <v>0</v>
      </c>
      <c r="I549" s="5">
        <v>0</v>
      </c>
      <c r="J549" s="5">
        <v>0</v>
      </c>
      <c r="K549" s="19">
        <v>20000</v>
      </c>
      <c r="L549" s="19">
        <v>20000</v>
      </c>
      <c r="M549" s="30">
        <v>0</v>
      </c>
      <c r="N549" s="26">
        <v>0</v>
      </c>
      <c r="O549" s="86">
        <f t="shared" si="605"/>
        <v>20000</v>
      </c>
    </row>
    <row r="550" spans="1:15" ht="12" customHeight="1" outlineLevel="1" x14ac:dyDescent="0.25">
      <c r="A550" s="3" t="s">
        <v>352</v>
      </c>
      <c r="B550" s="3" t="s">
        <v>380</v>
      </c>
      <c r="C550" s="3" t="s">
        <v>274</v>
      </c>
      <c r="D550" s="3" t="s">
        <v>84</v>
      </c>
      <c r="E550" s="4" t="s">
        <v>85</v>
      </c>
      <c r="F550" s="5">
        <v>0</v>
      </c>
      <c r="G550" s="5">
        <v>0</v>
      </c>
      <c r="H550" s="44">
        <v>0</v>
      </c>
      <c r="I550" s="5">
        <v>0</v>
      </c>
      <c r="J550" s="5">
        <v>0</v>
      </c>
      <c r="K550" s="19">
        <v>20000</v>
      </c>
      <c r="L550" s="19">
        <v>20000</v>
      </c>
      <c r="M550" s="30">
        <v>0</v>
      </c>
      <c r="N550" s="26">
        <v>0</v>
      </c>
      <c r="O550" s="86">
        <f t="shared" si="605"/>
        <v>20000</v>
      </c>
    </row>
    <row r="551" spans="1:15" ht="12" customHeight="1" outlineLevel="1" x14ac:dyDescent="0.25">
      <c r="A551" s="3" t="s">
        <v>352</v>
      </c>
      <c r="B551" s="3" t="s">
        <v>380</v>
      </c>
      <c r="C551" s="3" t="s">
        <v>274</v>
      </c>
      <c r="D551" s="3" t="s">
        <v>231</v>
      </c>
      <c r="E551" s="4" t="s">
        <v>232</v>
      </c>
      <c r="F551" s="5">
        <v>0</v>
      </c>
      <c r="G551" s="5">
        <v>0</v>
      </c>
      <c r="H551" s="44">
        <v>0</v>
      </c>
      <c r="I551" s="5">
        <v>0</v>
      </c>
      <c r="J551" s="5">
        <v>0</v>
      </c>
      <c r="K551" s="19">
        <v>0</v>
      </c>
      <c r="L551" s="19">
        <v>0</v>
      </c>
      <c r="M551" s="30">
        <v>0</v>
      </c>
      <c r="N551" s="26">
        <v>0</v>
      </c>
      <c r="O551" s="86">
        <f t="shared" si="605"/>
        <v>0</v>
      </c>
    </row>
    <row r="552" spans="1:15" ht="12" customHeight="1" x14ac:dyDescent="0.25">
      <c r="A552" s="99" t="s">
        <v>381</v>
      </c>
      <c r="B552" s="100"/>
      <c r="C552" s="100"/>
      <c r="D552" s="100"/>
      <c r="E552" s="100"/>
      <c r="F552" s="6">
        <f t="shared" ref="F552:G552" si="606">SUM(F539:F551)</f>
        <v>0</v>
      </c>
      <c r="G552" s="6">
        <f t="shared" si="606"/>
        <v>0</v>
      </c>
      <c r="H552" s="73">
        <f t="shared" ref="H552:O552" si="607">SUM(H539:H551)</f>
        <v>0</v>
      </c>
      <c r="I552" s="6">
        <f t="shared" ref="I552" si="608">SUM(I539:I551)</f>
        <v>0</v>
      </c>
      <c r="J552" s="6">
        <f t="shared" si="607"/>
        <v>0</v>
      </c>
      <c r="K552" s="6">
        <f t="shared" ref="K552:L552" si="609">SUM(K539:K551)</f>
        <v>262000</v>
      </c>
      <c r="L552" s="6">
        <f t="shared" si="609"/>
        <v>262000</v>
      </c>
      <c r="M552" s="6">
        <f t="shared" si="607"/>
        <v>0</v>
      </c>
      <c r="N552" s="6">
        <f t="shared" ref="N552" si="610">SUM(N539:N551)</f>
        <v>0</v>
      </c>
      <c r="O552" s="6">
        <f t="shared" si="607"/>
        <v>262000</v>
      </c>
    </row>
    <row r="553" spans="1:15" ht="12" customHeight="1" outlineLevel="1" x14ac:dyDescent="0.25">
      <c r="A553" s="3" t="s">
        <v>352</v>
      </c>
      <c r="B553" s="3" t="s">
        <v>382</v>
      </c>
      <c r="C553" s="3" t="s">
        <v>262</v>
      </c>
      <c r="D553" s="3" t="s">
        <v>130</v>
      </c>
      <c r="E553" s="4" t="s">
        <v>131</v>
      </c>
      <c r="F553" s="5">
        <v>0</v>
      </c>
      <c r="G553" s="5">
        <v>0</v>
      </c>
      <c r="H553" s="44">
        <v>0</v>
      </c>
      <c r="I553" s="5">
        <v>0</v>
      </c>
      <c r="J553" s="5">
        <v>0</v>
      </c>
      <c r="K553" s="19">
        <v>20000</v>
      </c>
      <c r="L553" s="19">
        <v>20000</v>
      </c>
      <c r="M553" s="34">
        <v>0</v>
      </c>
      <c r="N553" s="26">
        <v>0</v>
      </c>
      <c r="O553" s="86">
        <f>SUM(L553+N553)</f>
        <v>20000</v>
      </c>
    </row>
    <row r="554" spans="1:15" ht="12" customHeight="1" outlineLevel="1" x14ac:dyDescent="0.25">
      <c r="A554" s="3" t="s">
        <v>352</v>
      </c>
      <c r="B554" s="3" t="s">
        <v>382</v>
      </c>
      <c r="C554" s="3" t="s">
        <v>262</v>
      </c>
      <c r="D554" s="3" t="s">
        <v>132</v>
      </c>
      <c r="E554" s="4" t="s">
        <v>133</v>
      </c>
      <c r="F554" s="5">
        <v>0</v>
      </c>
      <c r="G554" s="5">
        <v>0</v>
      </c>
      <c r="H554" s="44">
        <v>0</v>
      </c>
      <c r="I554" s="5">
        <v>0</v>
      </c>
      <c r="J554" s="5">
        <v>0</v>
      </c>
      <c r="K554" s="19">
        <v>25000</v>
      </c>
      <c r="L554" s="19">
        <v>25000</v>
      </c>
      <c r="M554" s="5">
        <v>0</v>
      </c>
      <c r="N554" s="26">
        <v>0</v>
      </c>
      <c r="O554" s="86">
        <f t="shared" ref="O554:O555" si="611">SUM(L554+N554)</f>
        <v>25000</v>
      </c>
    </row>
    <row r="555" spans="1:15" ht="12" customHeight="1" outlineLevel="1" x14ac:dyDescent="0.25">
      <c r="A555" s="3" t="s">
        <v>352</v>
      </c>
      <c r="B555" s="3" t="s">
        <v>382</v>
      </c>
      <c r="C555" s="3" t="s">
        <v>262</v>
      </c>
      <c r="D555" s="3" t="s">
        <v>84</v>
      </c>
      <c r="E555" s="4" t="s">
        <v>85</v>
      </c>
      <c r="F555" s="5">
        <v>0</v>
      </c>
      <c r="G555" s="5">
        <v>0</v>
      </c>
      <c r="H555" s="44">
        <v>0</v>
      </c>
      <c r="I555" s="5">
        <v>0</v>
      </c>
      <c r="J555" s="5">
        <v>0</v>
      </c>
      <c r="K555" s="19">
        <v>200000</v>
      </c>
      <c r="L555" s="19">
        <v>200000</v>
      </c>
      <c r="M555" s="5">
        <v>0</v>
      </c>
      <c r="N555" s="26">
        <v>0</v>
      </c>
      <c r="O555" s="86">
        <f t="shared" si="611"/>
        <v>200000</v>
      </c>
    </row>
    <row r="556" spans="1:15" ht="12" customHeight="1" x14ac:dyDescent="0.25">
      <c r="A556" s="99" t="s">
        <v>383</v>
      </c>
      <c r="B556" s="100"/>
      <c r="C556" s="100"/>
      <c r="D556" s="100"/>
      <c r="E556" s="100"/>
      <c r="F556" s="6">
        <f t="shared" ref="F556:G556" si="612">SUM(F553:F555)</f>
        <v>0</v>
      </c>
      <c r="G556" s="6">
        <f t="shared" si="612"/>
        <v>0</v>
      </c>
      <c r="H556" s="73">
        <f t="shared" ref="H556:K556" si="613">SUM(H553:H555)</f>
        <v>0</v>
      </c>
      <c r="I556" s="6">
        <f t="shared" ref="I556" si="614">SUM(I553:I555)</f>
        <v>0</v>
      </c>
      <c r="J556" s="6">
        <f t="shared" si="613"/>
        <v>0</v>
      </c>
      <c r="K556" s="6">
        <f t="shared" si="613"/>
        <v>245000</v>
      </c>
      <c r="L556" s="6">
        <f t="shared" ref="L556" si="615">SUM(L553:L555)</f>
        <v>245000</v>
      </c>
      <c r="M556" s="6">
        <f t="shared" ref="M556:O556" si="616">SUM(M553:M555)</f>
        <v>0</v>
      </c>
      <c r="N556" s="6">
        <f t="shared" ref="N556" si="617">SUM(N553:N555)</f>
        <v>0</v>
      </c>
      <c r="O556" s="6">
        <f t="shared" si="616"/>
        <v>245000</v>
      </c>
    </row>
    <row r="557" spans="1:15" s="21" customFormat="1" ht="12" customHeight="1" outlineLevel="1" x14ac:dyDescent="0.2">
      <c r="A557" s="18" t="s">
        <v>352</v>
      </c>
      <c r="B557" s="22" t="s">
        <v>587</v>
      </c>
      <c r="C557" s="20">
        <v>3341</v>
      </c>
      <c r="D557" s="20">
        <v>5171</v>
      </c>
      <c r="E557" s="20" t="s">
        <v>85</v>
      </c>
      <c r="F557" s="19">
        <v>0</v>
      </c>
      <c r="G557" s="19">
        <v>0</v>
      </c>
      <c r="H557" s="75">
        <v>0</v>
      </c>
      <c r="I557" s="19">
        <v>0</v>
      </c>
      <c r="J557" s="19">
        <v>0</v>
      </c>
      <c r="K557" s="19">
        <v>100000</v>
      </c>
      <c r="L557" s="19">
        <v>100000</v>
      </c>
      <c r="M557" s="34">
        <v>0</v>
      </c>
      <c r="N557" s="26">
        <v>0</v>
      </c>
      <c r="O557" s="86">
        <f>SUM(L557+N557)</f>
        <v>100000</v>
      </c>
    </row>
    <row r="558" spans="1:15" ht="12" customHeight="1" x14ac:dyDescent="0.25">
      <c r="A558" s="106" t="s">
        <v>586</v>
      </c>
      <c r="B558" s="107"/>
      <c r="C558" s="107"/>
      <c r="D558" s="107"/>
      <c r="E558" s="108"/>
      <c r="F558" s="6">
        <f t="shared" ref="F558:G558" si="618">SUM(F557)</f>
        <v>0</v>
      </c>
      <c r="G558" s="6">
        <f t="shared" si="618"/>
        <v>0</v>
      </c>
      <c r="H558" s="73">
        <f t="shared" ref="H558:K558" si="619">SUM(H557)</f>
        <v>0</v>
      </c>
      <c r="I558" s="6">
        <f t="shared" ref="I558" si="620">SUM(I557)</f>
        <v>0</v>
      </c>
      <c r="J558" s="6">
        <f t="shared" si="619"/>
        <v>0</v>
      </c>
      <c r="K558" s="6">
        <f t="shared" si="619"/>
        <v>100000</v>
      </c>
      <c r="L558" s="6">
        <f t="shared" ref="L558" si="621">SUM(L557)</f>
        <v>100000</v>
      </c>
      <c r="M558" s="6">
        <f t="shared" ref="M558:O558" si="622">SUM(M557)</f>
        <v>0</v>
      </c>
      <c r="N558" s="6">
        <f t="shared" ref="N558" si="623">SUM(N557)</f>
        <v>0</v>
      </c>
      <c r="O558" s="6">
        <f t="shared" si="622"/>
        <v>100000</v>
      </c>
    </row>
    <row r="559" spans="1:15" ht="12" customHeight="1" x14ac:dyDescent="0.25">
      <c r="A559" s="18" t="s">
        <v>352</v>
      </c>
      <c r="B559" s="18" t="s">
        <v>671</v>
      </c>
      <c r="C559" s="18" t="s">
        <v>312</v>
      </c>
      <c r="D559" s="18" t="s">
        <v>169</v>
      </c>
      <c r="E559" s="62" t="s">
        <v>170</v>
      </c>
      <c r="F559" s="19">
        <v>1900000</v>
      </c>
      <c r="G559" s="19">
        <v>1900000</v>
      </c>
      <c r="H559" s="75">
        <v>0</v>
      </c>
      <c r="I559" s="25">
        <v>0</v>
      </c>
      <c r="J559" s="70">
        <f>SUM(G559+I559)</f>
        <v>1900000</v>
      </c>
      <c r="K559" s="19">
        <v>0</v>
      </c>
      <c r="L559" s="19">
        <v>0</v>
      </c>
      <c r="M559" s="19">
        <v>0</v>
      </c>
      <c r="N559" s="19">
        <v>0</v>
      </c>
      <c r="O559" s="19">
        <v>0</v>
      </c>
    </row>
    <row r="560" spans="1:15" ht="12" customHeight="1" x14ac:dyDescent="0.25">
      <c r="A560" s="18" t="s">
        <v>352</v>
      </c>
      <c r="B560" s="18" t="s">
        <v>671</v>
      </c>
      <c r="C560" s="18" t="s">
        <v>312</v>
      </c>
      <c r="D560" s="18" t="s">
        <v>130</v>
      </c>
      <c r="E560" s="62" t="s">
        <v>131</v>
      </c>
      <c r="F560" s="19">
        <v>0</v>
      </c>
      <c r="G560" s="19">
        <v>0</v>
      </c>
      <c r="H560" s="75">
        <v>0</v>
      </c>
      <c r="I560" s="19">
        <v>0</v>
      </c>
      <c r="J560" s="19">
        <v>0</v>
      </c>
      <c r="K560" s="19">
        <v>60000</v>
      </c>
      <c r="L560" s="19">
        <v>60000</v>
      </c>
      <c r="M560" s="19">
        <v>0</v>
      </c>
      <c r="N560" s="26">
        <v>0</v>
      </c>
      <c r="O560" s="86">
        <f>SUM(L560+N560)</f>
        <v>60000</v>
      </c>
    </row>
    <row r="561" spans="1:15" ht="12" customHeight="1" x14ac:dyDescent="0.25">
      <c r="A561" s="18" t="s">
        <v>352</v>
      </c>
      <c r="B561" s="18" t="s">
        <v>671</v>
      </c>
      <c r="C561" s="18" t="s">
        <v>312</v>
      </c>
      <c r="D561" s="18" t="s">
        <v>144</v>
      </c>
      <c r="E561" s="62" t="s">
        <v>145</v>
      </c>
      <c r="F561" s="19">
        <v>0</v>
      </c>
      <c r="G561" s="19">
        <v>0</v>
      </c>
      <c r="H561" s="75">
        <v>0</v>
      </c>
      <c r="I561" s="19">
        <v>0</v>
      </c>
      <c r="J561" s="19">
        <v>0</v>
      </c>
      <c r="K561" s="19">
        <v>0</v>
      </c>
      <c r="L561" s="19">
        <v>0</v>
      </c>
      <c r="M561" s="19">
        <v>0</v>
      </c>
      <c r="N561" s="26">
        <v>0</v>
      </c>
      <c r="O561" s="86">
        <f t="shared" ref="O561:O564" si="624">SUM(L561+N561)</f>
        <v>0</v>
      </c>
    </row>
    <row r="562" spans="1:15" ht="12" customHeight="1" x14ac:dyDescent="0.25">
      <c r="A562" s="18" t="s">
        <v>352</v>
      </c>
      <c r="B562" s="18" t="s">
        <v>671</v>
      </c>
      <c r="C562" s="18" t="s">
        <v>312</v>
      </c>
      <c r="D562" s="18" t="s">
        <v>101</v>
      </c>
      <c r="E562" s="62" t="s">
        <v>102</v>
      </c>
      <c r="F562" s="19">
        <v>0</v>
      </c>
      <c r="G562" s="19">
        <v>0</v>
      </c>
      <c r="H562" s="75">
        <v>0</v>
      </c>
      <c r="I562" s="19">
        <v>0</v>
      </c>
      <c r="J562" s="19">
        <v>0</v>
      </c>
      <c r="K562" s="19">
        <v>50000</v>
      </c>
      <c r="L562" s="19">
        <v>50000</v>
      </c>
      <c r="M562" s="19">
        <v>0</v>
      </c>
      <c r="N562" s="26">
        <v>0</v>
      </c>
      <c r="O562" s="86">
        <f t="shared" si="624"/>
        <v>50000</v>
      </c>
    </row>
    <row r="563" spans="1:15" ht="12" customHeight="1" x14ac:dyDescent="0.25">
      <c r="A563" s="18" t="s">
        <v>352</v>
      </c>
      <c r="B563" s="18" t="s">
        <v>671</v>
      </c>
      <c r="C563" s="18" t="s">
        <v>312</v>
      </c>
      <c r="D563" s="18" t="s">
        <v>84</v>
      </c>
      <c r="E563" s="62" t="s">
        <v>85</v>
      </c>
      <c r="F563" s="19">
        <v>0</v>
      </c>
      <c r="G563" s="19">
        <v>0</v>
      </c>
      <c r="H563" s="75">
        <v>0</v>
      </c>
      <c r="I563" s="19">
        <v>0</v>
      </c>
      <c r="J563" s="19">
        <v>0</v>
      </c>
      <c r="K563" s="19">
        <v>100000</v>
      </c>
      <c r="L563" s="19">
        <v>100000</v>
      </c>
      <c r="M563" s="19">
        <v>0</v>
      </c>
      <c r="N563" s="26">
        <v>0</v>
      </c>
      <c r="O563" s="86">
        <f t="shared" si="624"/>
        <v>100000</v>
      </c>
    </row>
    <row r="564" spans="1:15" ht="12" customHeight="1" x14ac:dyDescent="0.25">
      <c r="A564" s="18" t="s">
        <v>352</v>
      </c>
      <c r="B564" s="18" t="s">
        <v>671</v>
      </c>
      <c r="C564" s="18" t="s">
        <v>312</v>
      </c>
      <c r="D564" s="18" t="s">
        <v>231</v>
      </c>
      <c r="E564" s="62" t="s">
        <v>232</v>
      </c>
      <c r="F564" s="19">
        <v>0</v>
      </c>
      <c r="G564" s="19">
        <v>0</v>
      </c>
      <c r="H564" s="75">
        <v>0</v>
      </c>
      <c r="I564" s="19">
        <v>0</v>
      </c>
      <c r="J564" s="19">
        <v>0</v>
      </c>
      <c r="K564" s="19">
        <v>0</v>
      </c>
      <c r="L564" s="19">
        <v>0</v>
      </c>
      <c r="M564" s="19">
        <v>0</v>
      </c>
      <c r="N564" s="26">
        <v>0</v>
      </c>
      <c r="O564" s="86">
        <f t="shared" si="624"/>
        <v>0</v>
      </c>
    </row>
    <row r="565" spans="1:15" ht="12" customHeight="1" x14ac:dyDescent="0.25">
      <c r="A565" s="99" t="s">
        <v>387</v>
      </c>
      <c r="B565" s="100"/>
      <c r="C565" s="100"/>
      <c r="D565" s="100"/>
      <c r="E565" s="100"/>
      <c r="F565" s="6">
        <f t="shared" ref="F565:G565" si="625">SUM(F559:F564)</f>
        <v>1900000</v>
      </c>
      <c r="G565" s="6">
        <f t="shared" si="625"/>
        <v>1900000</v>
      </c>
      <c r="H565" s="73">
        <f t="shared" ref="H565:O565" si="626">SUM(H559:H564)</f>
        <v>0</v>
      </c>
      <c r="I565" s="6">
        <f t="shared" ref="I565" si="627">SUM(I559:I564)</f>
        <v>0</v>
      </c>
      <c r="J565" s="6">
        <f t="shared" si="626"/>
        <v>1900000</v>
      </c>
      <c r="K565" s="6">
        <f t="shared" ref="K565:L565" si="628">SUM(K559:K564)</f>
        <v>210000</v>
      </c>
      <c r="L565" s="6">
        <f t="shared" si="628"/>
        <v>210000</v>
      </c>
      <c r="M565" s="6">
        <f t="shared" si="626"/>
        <v>0</v>
      </c>
      <c r="N565" s="6">
        <f t="shared" ref="N565" si="629">SUM(N559:N564)</f>
        <v>0</v>
      </c>
      <c r="O565" s="6">
        <f t="shared" si="626"/>
        <v>210000</v>
      </c>
    </row>
    <row r="566" spans="1:15" s="7" customFormat="1" ht="12" customHeight="1" x14ac:dyDescent="0.25">
      <c r="A566" s="104" t="s">
        <v>384</v>
      </c>
      <c r="B566" s="105"/>
      <c r="C566" s="105"/>
      <c r="D566" s="105"/>
      <c r="E566" s="105"/>
      <c r="F566" s="10">
        <f>SUM(F502,F509,F512,F516,F519,F523,F536,F538,F552,F556,F565)</f>
        <v>1900000</v>
      </c>
      <c r="G566" s="10">
        <f>SUM(G502,G509,G512,G516,G519,G523,G536,G538,G552,G556,G565)</f>
        <v>1900000</v>
      </c>
      <c r="H566" s="74">
        <f>SUM(H502,H509,H512,H516,H519,H523,H536,H538,H552,H556,H565)</f>
        <v>0</v>
      </c>
      <c r="I566" s="10">
        <f>SUM(I502,I509,I512,I516,I519,I523,I536,I538,I552,I556,I565)</f>
        <v>0</v>
      </c>
      <c r="J566" s="10">
        <f>SUM(J502,J509,J512,J516,J519,J523,J536,J538,J552,J556,J565)</f>
        <v>1900000</v>
      </c>
      <c r="K566" s="10">
        <f>SUM(K502,K509,K512,K516,K519,K523,K536,K538,K552,K556,K558,K565)</f>
        <v>16666500</v>
      </c>
      <c r="L566" s="10">
        <f>SUM(L502,L509,L512,L516,L519,L523,L536,L538,L552,L556,L558,L565)</f>
        <v>16666500</v>
      </c>
      <c r="M566" s="10">
        <f>SUM(M502,M509,M512,M516,M519,M523,M536,M538,M552,M556,M558,M565)</f>
        <v>0</v>
      </c>
      <c r="N566" s="10">
        <f>SUM(N502,N509,N512,N516,N519,N523,N536,N538,N552,N556,N558,N565)</f>
        <v>0</v>
      </c>
      <c r="O566" s="10">
        <f>SUM(O502,O509,O512,O516,O519,O523,O536,O538,O552,O556,O558,O565)</f>
        <v>16666500</v>
      </c>
    </row>
    <row r="567" spans="1:15" ht="12" customHeight="1" outlineLevel="1" x14ac:dyDescent="0.25">
      <c r="A567" s="18" t="s">
        <v>385</v>
      </c>
      <c r="B567" s="18" t="s">
        <v>386</v>
      </c>
      <c r="C567" s="18" t="s">
        <v>312</v>
      </c>
      <c r="D567" s="18" t="s">
        <v>169</v>
      </c>
      <c r="E567" s="62" t="s">
        <v>170</v>
      </c>
      <c r="F567" s="19">
        <v>0</v>
      </c>
      <c r="G567" s="19">
        <v>0</v>
      </c>
      <c r="H567" s="63">
        <v>0</v>
      </c>
      <c r="I567" s="80">
        <v>0</v>
      </c>
      <c r="J567" s="70">
        <f>SUM(G567+I567)</f>
        <v>0</v>
      </c>
      <c r="K567" s="65">
        <v>0</v>
      </c>
      <c r="L567" s="65">
        <v>0</v>
      </c>
      <c r="M567" s="64">
        <v>0</v>
      </c>
      <c r="N567" s="65">
        <v>0</v>
      </c>
      <c r="O567" s="65">
        <v>0</v>
      </c>
    </row>
    <row r="568" spans="1:15" ht="12" customHeight="1" outlineLevel="1" x14ac:dyDescent="0.25">
      <c r="A568" s="18" t="s">
        <v>385</v>
      </c>
      <c r="B568" s="18" t="s">
        <v>386</v>
      </c>
      <c r="C568" s="18" t="s">
        <v>312</v>
      </c>
      <c r="D568" s="18" t="s">
        <v>374</v>
      </c>
      <c r="E568" s="62" t="s">
        <v>375</v>
      </c>
      <c r="F568" s="19">
        <v>0</v>
      </c>
      <c r="G568" s="19">
        <v>0</v>
      </c>
      <c r="H568" s="75">
        <v>0</v>
      </c>
      <c r="I568" s="25">
        <v>0</v>
      </c>
      <c r="J568" s="70">
        <f t="shared" ref="J568:J569" si="630">SUM(G568+I568)</f>
        <v>0</v>
      </c>
      <c r="K568" s="65">
        <v>0</v>
      </c>
      <c r="L568" s="65">
        <v>0</v>
      </c>
      <c r="M568" s="64">
        <v>0</v>
      </c>
      <c r="N568" s="65">
        <v>0</v>
      </c>
      <c r="O568" s="65">
        <v>0</v>
      </c>
    </row>
    <row r="569" spans="1:15" ht="12" customHeight="1" outlineLevel="1" x14ac:dyDescent="0.25">
      <c r="A569" s="18" t="s">
        <v>385</v>
      </c>
      <c r="B569" s="18" t="s">
        <v>386</v>
      </c>
      <c r="C569" s="18" t="s">
        <v>312</v>
      </c>
      <c r="D569" s="18" t="s">
        <v>80</v>
      </c>
      <c r="E569" s="62" t="s">
        <v>81</v>
      </c>
      <c r="F569" s="19">
        <v>0</v>
      </c>
      <c r="G569" s="19">
        <v>0</v>
      </c>
      <c r="H569" s="63">
        <v>0</v>
      </c>
      <c r="I569" s="80">
        <v>0</v>
      </c>
      <c r="J569" s="70">
        <f t="shared" si="630"/>
        <v>0</v>
      </c>
      <c r="K569" s="65">
        <v>0</v>
      </c>
      <c r="L569" s="65">
        <v>0</v>
      </c>
      <c r="M569" s="64">
        <v>0</v>
      </c>
      <c r="N569" s="65">
        <v>0</v>
      </c>
      <c r="O569" s="65">
        <v>0</v>
      </c>
    </row>
    <row r="570" spans="1:15" ht="12" customHeight="1" outlineLevel="1" x14ac:dyDescent="0.25">
      <c r="A570" s="18" t="s">
        <v>385</v>
      </c>
      <c r="B570" s="18" t="s">
        <v>386</v>
      </c>
      <c r="C570" s="18" t="s">
        <v>312</v>
      </c>
      <c r="D570" s="18" t="s">
        <v>128</v>
      </c>
      <c r="E570" s="62" t="s">
        <v>129</v>
      </c>
      <c r="F570" s="19">
        <v>0</v>
      </c>
      <c r="G570" s="19">
        <v>0</v>
      </c>
      <c r="H570" s="75">
        <v>0</v>
      </c>
      <c r="I570" s="19">
        <v>0</v>
      </c>
      <c r="J570" s="19">
        <v>0</v>
      </c>
      <c r="K570" s="93">
        <v>0</v>
      </c>
      <c r="L570" s="93">
        <v>0</v>
      </c>
      <c r="M570" s="64">
        <v>0</v>
      </c>
      <c r="N570" s="67">
        <v>0</v>
      </c>
      <c r="O570" s="94">
        <f>SUM(L570+N570)</f>
        <v>0</v>
      </c>
    </row>
    <row r="571" spans="1:15" ht="12" customHeight="1" outlineLevel="1" x14ac:dyDescent="0.25">
      <c r="A571" s="18" t="s">
        <v>385</v>
      </c>
      <c r="B571" s="18" t="s">
        <v>386</v>
      </c>
      <c r="C571" s="18" t="s">
        <v>312</v>
      </c>
      <c r="D571" s="18" t="s">
        <v>130</v>
      </c>
      <c r="E571" s="62" t="s">
        <v>131</v>
      </c>
      <c r="F571" s="19">
        <v>0</v>
      </c>
      <c r="G571" s="19">
        <v>0</v>
      </c>
      <c r="H571" s="75">
        <v>0</v>
      </c>
      <c r="I571" s="19">
        <v>0</v>
      </c>
      <c r="J571" s="19">
        <v>0</v>
      </c>
      <c r="K571" s="93">
        <v>0</v>
      </c>
      <c r="L571" s="93">
        <v>0</v>
      </c>
      <c r="M571" s="64">
        <v>0</v>
      </c>
      <c r="N571" s="67">
        <v>0</v>
      </c>
      <c r="O571" s="94">
        <f t="shared" ref="O571:O578" si="631">SUM(L571+N571)</f>
        <v>0</v>
      </c>
    </row>
    <row r="572" spans="1:15" ht="12" customHeight="1" outlineLevel="1" x14ac:dyDescent="0.25">
      <c r="A572" s="18" t="s">
        <v>385</v>
      </c>
      <c r="B572" s="18" t="s">
        <v>386</v>
      </c>
      <c r="C572" s="18" t="s">
        <v>312</v>
      </c>
      <c r="D572" s="18" t="s">
        <v>136</v>
      </c>
      <c r="E572" s="62" t="s">
        <v>137</v>
      </c>
      <c r="F572" s="19">
        <v>0</v>
      </c>
      <c r="G572" s="19">
        <v>0</v>
      </c>
      <c r="H572" s="75">
        <v>0</v>
      </c>
      <c r="I572" s="19">
        <v>0</v>
      </c>
      <c r="J572" s="19">
        <v>0</v>
      </c>
      <c r="K572" s="93">
        <v>0</v>
      </c>
      <c r="L572" s="93">
        <v>0</v>
      </c>
      <c r="M572" s="64">
        <v>0</v>
      </c>
      <c r="N572" s="67">
        <v>0</v>
      </c>
      <c r="O572" s="94">
        <f t="shared" si="631"/>
        <v>0</v>
      </c>
    </row>
    <row r="573" spans="1:15" ht="12" customHeight="1" outlineLevel="1" x14ac:dyDescent="0.25">
      <c r="A573" s="18" t="s">
        <v>385</v>
      </c>
      <c r="B573" s="18" t="s">
        <v>386</v>
      </c>
      <c r="C573" s="18" t="s">
        <v>312</v>
      </c>
      <c r="D573" s="18" t="s">
        <v>142</v>
      </c>
      <c r="E573" s="62" t="s">
        <v>143</v>
      </c>
      <c r="F573" s="19">
        <v>0</v>
      </c>
      <c r="G573" s="19">
        <v>0</v>
      </c>
      <c r="H573" s="75">
        <v>0</v>
      </c>
      <c r="I573" s="19">
        <v>0</v>
      </c>
      <c r="J573" s="19">
        <v>0</v>
      </c>
      <c r="K573" s="93">
        <v>0</v>
      </c>
      <c r="L573" s="93">
        <v>0</v>
      </c>
      <c r="M573" s="64">
        <v>0</v>
      </c>
      <c r="N573" s="67">
        <v>0</v>
      </c>
      <c r="O573" s="94">
        <f t="shared" si="631"/>
        <v>0</v>
      </c>
    </row>
    <row r="574" spans="1:15" ht="12" customHeight="1" outlineLevel="1" x14ac:dyDescent="0.25">
      <c r="A574" s="18" t="s">
        <v>385</v>
      </c>
      <c r="B574" s="18" t="s">
        <v>386</v>
      </c>
      <c r="C574" s="18" t="s">
        <v>312</v>
      </c>
      <c r="D574" s="18" t="s">
        <v>144</v>
      </c>
      <c r="E574" s="62" t="s">
        <v>145</v>
      </c>
      <c r="F574" s="19">
        <v>0</v>
      </c>
      <c r="G574" s="19">
        <v>0</v>
      </c>
      <c r="H574" s="75">
        <v>0</v>
      </c>
      <c r="I574" s="19">
        <v>0</v>
      </c>
      <c r="J574" s="19">
        <v>0</v>
      </c>
      <c r="K574" s="93">
        <v>0</v>
      </c>
      <c r="L574" s="93">
        <v>0</v>
      </c>
      <c r="M574" s="64">
        <v>0</v>
      </c>
      <c r="N574" s="67">
        <v>0</v>
      </c>
      <c r="O574" s="94">
        <f t="shared" si="631"/>
        <v>0</v>
      </c>
    </row>
    <row r="575" spans="1:15" ht="12" customHeight="1" outlineLevel="1" x14ac:dyDescent="0.25">
      <c r="A575" s="18" t="s">
        <v>385</v>
      </c>
      <c r="B575" s="18" t="s">
        <v>386</v>
      </c>
      <c r="C575" s="18" t="s">
        <v>312</v>
      </c>
      <c r="D575" s="18" t="s">
        <v>181</v>
      </c>
      <c r="E575" s="62" t="s">
        <v>182</v>
      </c>
      <c r="F575" s="19">
        <v>0</v>
      </c>
      <c r="G575" s="19">
        <v>0</v>
      </c>
      <c r="H575" s="75">
        <v>0</v>
      </c>
      <c r="I575" s="19">
        <v>0</v>
      </c>
      <c r="J575" s="19">
        <v>0</v>
      </c>
      <c r="K575" s="93">
        <v>0</v>
      </c>
      <c r="L575" s="93">
        <v>0</v>
      </c>
      <c r="M575" s="64">
        <v>0</v>
      </c>
      <c r="N575" s="67">
        <v>0</v>
      </c>
      <c r="O575" s="94">
        <f t="shared" si="631"/>
        <v>0</v>
      </c>
    </row>
    <row r="576" spans="1:15" ht="12" customHeight="1" outlineLevel="1" x14ac:dyDescent="0.25">
      <c r="A576" s="18" t="s">
        <v>385</v>
      </c>
      <c r="B576" s="18" t="s">
        <v>386</v>
      </c>
      <c r="C576" s="18" t="s">
        <v>312</v>
      </c>
      <c r="D576" s="18" t="s">
        <v>101</v>
      </c>
      <c r="E576" s="62" t="s">
        <v>102</v>
      </c>
      <c r="F576" s="19">
        <v>0</v>
      </c>
      <c r="G576" s="19">
        <v>0</v>
      </c>
      <c r="H576" s="75">
        <v>0</v>
      </c>
      <c r="I576" s="19">
        <v>0</v>
      </c>
      <c r="J576" s="19">
        <v>0</v>
      </c>
      <c r="K576" s="93">
        <v>0</v>
      </c>
      <c r="L576" s="93">
        <v>0</v>
      </c>
      <c r="M576" s="64">
        <v>0</v>
      </c>
      <c r="N576" s="67">
        <v>0</v>
      </c>
      <c r="O576" s="94">
        <f t="shared" si="631"/>
        <v>0</v>
      </c>
    </row>
    <row r="577" spans="1:15" ht="12" customHeight="1" outlineLevel="1" x14ac:dyDescent="0.25">
      <c r="A577" s="18" t="s">
        <v>385</v>
      </c>
      <c r="B577" s="18" t="s">
        <v>386</v>
      </c>
      <c r="C577" s="18" t="s">
        <v>312</v>
      </c>
      <c r="D577" s="18" t="s">
        <v>84</v>
      </c>
      <c r="E577" s="62" t="s">
        <v>85</v>
      </c>
      <c r="F577" s="19">
        <v>0</v>
      </c>
      <c r="G577" s="19">
        <v>0</v>
      </c>
      <c r="H577" s="75">
        <v>0</v>
      </c>
      <c r="I577" s="19">
        <v>0</v>
      </c>
      <c r="J577" s="19">
        <v>0</v>
      </c>
      <c r="K577" s="93">
        <v>0</v>
      </c>
      <c r="L577" s="93">
        <v>0</v>
      </c>
      <c r="M577" s="64">
        <v>0</v>
      </c>
      <c r="N577" s="67">
        <v>0</v>
      </c>
      <c r="O577" s="94">
        <f t="shared" si="631"/>
        <v>0</v>
      </c>
    </row>
    <row r="578" spans="1:15" ht="12" customHeight="1" outlineLevel="1" x14ac:dyDescent="0.25">
      <c r="A578" s="18" t="s">
        <v>385</v>
      </c>
      <c r="B578" s="18" t="s">
        <v>671</v>
      </c>
      <c r="C578" s="18" t="s">
        <v>312</v>
      </c>
      <c r="D578" s="18" t="s">
        <v>231</v>
      </c>
      <c r="E578" s="62" t="s">
        <v>232</v>
      </c>
      <c r="F578" s="19">
        <v>0</v>
      </c>
      <c r="G578" s="19">
        <v>0</v>
      </c>
      <c r="H578" s="75">
        <v>0</v>
      </c>
      <c r="I578" s="19">
        <v>0</v>
      </c>
      <c r="J578" s="19">
        <v>0</v>
      </c>
      <c r="K578" s="93">
        <v>0</v>
      </c>
      <c r="L578" s="93">
        <v>0</v>
      </c>
      <c r="M578" s="64">
        <v>0</v>
      </c>
      <c r="N578" s="67">
        <v>0</v>
      </c>
      <c r="O578" s="94">
        <f t="shared" si="631"/>
        <v>0</v>
      </c>
    </row>
    <row r="579" spans="1:15" ht="12" customHeight="1" x14ac:dyDescent="0.25">
      <c r="A579" s="99" t="s">
        <v>387</v>
      </c>
      <c r="B579" s="100"/>
      <c r="C579" s="100"/>
      <c r="D579" s="100"/>
      <c r="E579" s="100"/>
      <c r="F579" s="6">
        <f t="shared" ref="F579:G579" si="632">SUM(F567:F578)</f>
        <v>0</v>
      </c>
      <c r="G579" s="6">
        <f t="shared" si="632"/>
        <v>0</v>
      </c>
      <c r="H579" s="73">
        <f t="shared" ref="H579:M579" si="633">SUM(H567:H578)</f>
        <v>0</v>
      </c>
      <c r="I579" s="6">
        <f t="shared" ref="I579" si="634">SUM(I567:I578)</f>
        <v>0</v>
      </c>
      <c r="J579" s="6">
        <f t="shared" si="633"/>
        <v>0</v>
      </c>
      <c r="K579" s="6">
        <f>SUM(K567:K578)</f>
        <v>0</v>
      </c>
      <c r="L579" s="6">
        <f>SUM(L567:L578)</f>
        <v>0</v>
      </c>
      <c r="M579" s="6">
        <f t="shared" si="633"/>
        <v>0</v>
      </c>
      <c r="N579" s="6">
        <f>SUM(N567:N578)</f>
        <v>0</v>
      </c>
      <c r="O579" s="6">
        <f>SUM(O567:O578)</f>
        <v>0</v>
      </c>
    </row>
    <row r="580" spans="1:15" ht="12" customHeight="1" outlineLevel="1" x14ac:dyDescent="0.25">
      <c r="A580" s="3" t="s">
        <v>385</v>
      </c>
      <c r="B580" s="3" t="s">
        <v>388</v>
      </c>
      <c r="C580" s="3" t="s">
        <v>312</v>
      </c>
      <c r="D580" s="3" t="s">
        <v>169</v>
      </c>
      <c r="E580" s="4" t="s">
        <v>170</v>
      </c>
      <c r="F580" s="19">
        <v>253400</v>
      </c>
      <c r="G580" s="19">
        <v>253400</v>
      </c>
      <c r="H580" s="34">
        <v>0</v>
      </c>
      <c r="I580" s="80">
        <v>0</v>
      </c>
      <c r="J580" s="70">
        <f>SUM(G580+I580)</f>
        <v>253400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</row>
    <row r="581" spans="1:15" ht="12" customHeight="1" x14ac:dyDescent="0.25">
      <c r="A581" s="99" t="s">
        <v>389</v>
      </c>
      <c r="B581" s="100"/>
      <c r="C581" s="100"/>
      <c r="D581" s="100"/>
      <c r="E581" s="100"/>
      <c r="F581" s="6">
        <f t="shared" ref="F581:G581" si="635">SUM(F580)</f>
        <v>253400</v>
      </c>
      <c r="G581" s="6">
        <f t="shared" si="635"/>
        <v>253400</v>
      </c>
      <c r="H581" s="73">
        <f t="shared" ref="H581:K581" si="636">SUM(H580)</f>
        <v>0</v>
      </c>
      <c r="I581" s="6">
        <f t="shared" ref="I581" si="637">SUM(I580)</f>
        <v>0</v>
      </c>
      <c r="J581" s="6">
        <f t="shared" si="636"/>
        <v>253400</v>
      </c>
      <c r="K581" s="6">
        <f t="shared" si="636"/>
        <v>0</v>
      </c>
      <c r="L581" s="6">
        <f t="shared" ref="L581" si="638">SUM(L580)</f>
        <v>0</v>
      </c>
      <c r="M581" s="6">
        <f t="shared" ref="M581:O581" si="639">SUM(M580)</f>
        <v>0</v>
      </c>
      <c r="N581" s="6">
        <f t="shared" ref="N581" si="640">SUM(N580)</f>
        <v>0</v>
      </c>
      <c r="O581" s="6">
        <f t="shared" si="639"/>
        <v>0</v>
      </c>
    </row>
    <row r="582" spans="1:15" s="43" customFormat="1" ht="12" customHeight="1" x14ac:dyDescent="0.25">
      <c r="A582" s="18" t="s">
        <v>385</v>
      </c>
      <c r="B582" s="22" t="s">
        <v>667</v>
      </c>
      <c r="C582" s="22">
        <v>3412</v>
      </c>
      <c r="D582" s="22">
        <v>2324</v>
      </c>
      <c r="E582" s="58" t="s">
        <v>81</v>
      </c>
      <c r="F582" s="19">
        <v>0</v>
      </c>
      <c r="G582" s="19">
        <v>0</v>
      </c>
      <c r="H582" s="34">
        <v>0</v>
      </c>
      <c r="I582" s="80">
        <v>0</v>
      </c>
      <c r="J582" s="70">
        <f>SUM(G582+I582)</f>
        <v>0</v>
      </c>
      <c r="K582" s="19">
        <v>0</v>
      </c>
      <c r="L582" s="19">
        <v>0</v>
      </c>
      <c r="M582" s="19">
        <v>0</v>
      </c>
      <c r="N582" s="19">
        <v>0</v>
      </c>
      <c r="O582" s="19">
        <v>0</v>
      </c>
    </row>
    <row r="583" spans="1:15" ht="12" customHeight="1" outlineLevel="1" x14ac:dyDescent="0.25">
      <c r="A583" s="3" t="s">
        <v>385</v>
      </c>
      <c r="B583" s="3" t="s">
        <v>390</v>
      </c>
      <c r="C583" s="3" t="s">
        <v>226</v>
      </c>
      <c r="D583" s="3" t="s">
        <v>120</v>
      </c>
      <c r="E583" s="4" t="s">
        <v>121</v>
      </c>
      <c r="F583" s="5">
        <v>0</v>
      </c>
      <c r="G583" s="5">
        <v>0</v>
      </c>
      <c r="H583" s="44">
        <v>0</v>
      </c>
      <c r="I583" s="5">
        <v>0</v>
      </c>
      <c r="J583" s="5">
        <v>0</v>
      </c>
      <c r="K583" s="19">
        <v>0</v>
      </c>
      <c r="L583" s="19">
        <v>0</v>
      </c>
      <c r="M583" s="30">
        <v>0</v>
      </c>
      <c r="N583" s="26">
        <v>0</v>
      </c>
      <c r="O583" s="86">
        <f>SUM(L583+N583)</f>
        <v>0</v>
      </c>
    </row>
    <row r="584" spans="1:15" ht="12" customHeight="1" outlineLevel="1" x14ac:dyDescent="0.25">
      <c r="A584" s="3" t="s">
        <v>385</v>
      </c>
      <c r="B584" s="3" t="s">
        <v>390</v>
      </c>
      <c r="C584" s="3" t="s">
        <v>226</v>
      </c>
      <c r="D584" s="3" t="s">
        <v>175</v>
      </c>
      <c r="E584" s="4" t="s">
        <v>176</v>
      </c>
      <c r="F584" s="5">
        <v>0</v>
      </c>
      <c r="G584" s="5">
        <v>0</v>
      </c>
      <c r="H584" s="44">
        <v>0</v>
      </c>
      <c r="I584" s="5">
        <v>0</v>
      </c>
      <c r="J584" s="5">
        <v>0</v>
      </c>
      <c r="K584" s="19">
        <v>0</v>
      </c>
      <c r="L584" s="19">
        <v>0</v>
      </c>
      <c r="M584" s="30">
        <v>0</v>
      </c>
      <c r="N584" s="26">
        <v>0</v>
      </c>
      <c r="O584" s="86">
        <f t="shared" ref="O584:O592" si="641">SUM(L584+N584)</f>
        <v>0</v>
      </c>
    </row>
    <row r="585" spans="1:15" ht="12" customHeight="1" outlineLevel="1" x14ac:dyDescent="0.25">
      <c r="A585" s="3" t="s">
        <v>385</v>
      </c>
      <c r="B585" s="3" t="s">
        <v>390</v>
      </c>
      <c r="C585" s="3" t="s">
        <v>226</v>
      </c>
      <c r="D585" s="3" t="s">
        <v>177</v>
      </c>
      <c r="E585" s="4" t="s">
        <v>178</v>
      </c>
      <c r="F585" s="5">
        <v>0</v>
      </c>
      <c r="G585" s="5">
        <v>0</v>
      </c>
      <c r="H585" s="44">
        <v>0</v>
      </c>
      <c r="I585" s="5">
        <v>0</v>
      </c>
      <c r="J585" s="5">
        <v>0</v>
      </c>
      <c r="K585" s="19">
        <v>0</v>
      </c>
      <c r="L585" s="19">
        <v>0</v>
      </c>
      <c r="M585" s="30">
        <v>0</v>
      </c>
      <c r="N585" s="26">
        <v>0</v>
      </c>
      <c r="O585" s="86">
        <f t="shared" si="641"/>
        <v>0</v>
      </c>
    </row>
    <row r="586" spans="1:15" ht="12" customHeight="1" outlineLevel="1" x14ac:dyDescent="0.25">
      <c r="A586" s="3" t="s">
        <v>385</v>
      </c>
      <c r="B586" s="3" t="s">
        <v>390</v>
      </c>
      <c r="C586" s="3" t="s">
        <v>226</v>
      </c>
      <c r="D586" s="3" t="s">
        <v>130</v>
      </c>
      <c r="E586" s="4" t="s">
        <v>131</v>
      </c>
      <c r="F586" s="5">
        <v>0</v>
      </c>
      <c r="G586" s="5">
        <v>0</v>
      </c>
      <c r="H586" s="44">
        <v>0</v>
      </c>
      <c r="I586" s="5">
        <v>0</v>
      </c>
      <c r="J586" s="5">
        <v>0</v>
      </c>
      <c r="K586" s="19">
        <v>50000</v>
      </c>
      <c r="L586" s="19">
        <v>50000</v>
      </c>
      <c r="M586" s="30">
        <v>0</v>
      </c>
      <c r="N586" s="26">
        <v>0</v>
      </c>
      <c r="O586" s="86">
        <f t="shared" si="641"/>
        <v>50000</v>
      </c>
    </row>
    <row r="587" spans="1:15" ht="12" customHeight="1" outlineLevel="1" x14ac:dyDescent="0.25">
      <c r="A587" s="3" t="s">
        <v>385</v>
      </c>
      <c r="B587" s="3" t="s">
        <v>390</v>
      </c>
      <c r="C587" s="3" t="s">
        <v>226</v>
      </c>
      <c r="D587" s="3" t="s">
        <v>132</v>
      </c>
      <c r="E587" s="4" t="s">
        <v>133</v>
      </c>
      <c r="F587" s="5">
        <v>0</v>
      </c>
      <c r="G587" s="5">
        <v>0</v>
      </c>
      <c r="H587" s="44">
        <v>0</v>
      </c>
      <c r="I587" s="5">
        <v>0</v>
      </c>
      <c r="J587" s="5">
        <v>0</v>
      </c>
      <c r="K587" s="19">
        <v>60000</v>
      </c>
      <c r="L587" s="19">
        <v>60000</v>
      </c>
      <c r="M587" s="30">
        <v>0</v>
      </c>
      <c r="N587" s="26">
        <v>0</v>
      </c>
      <c r="O587" s="86">
        <f t="shared" si="641"/>
        <v>60000</v>
      </c>
    </row>
    <row r="588" spans="1:15" ht="12" customHeight="1" outlineLevel="1" x14ac:dyDescent="0.25">
      <c r="A588" s="3" t="s">
        <v>385</v>
      </c>
      <c r="B588" s="3" t="s">
        <v>390</v>
      </c>
      <c r="C588" s="3" t="s">
        <v>226</v>
      </c>
      <c r="D588" s="3" t="s">
        <v>136</v>
      </c>
      <c r="E588" s="4" t="s">
        <v>137</v>
      </c>
      <c r="F588" s="5">
        <v>0</v>
      </c>
      <c r="G588" s="5">
        <v>0</v>
      </c>
      <c r="H588" s="44">
        <v>0</v>
      </c>
      <c r="I588" s="5">
        <v>0</v>
      </c>
      <c r="J588" s="5">
        <v>0</v>
      </c>
      <c r="K588" s="19">
        <v>100000</v>
      </c>
      <c r="L588" s="19">
        <v>100000</v>
      </c>
      <c r="M588" s="30">
        <v>0</v>
      </c>
      <c r="N588" s="26">
        <v>0</v>
      </c>
      <c r="O588" s="86">
        <f t="shared" si="641"/>
        <v>100000</v>
      </c>
    </row>
    <row r="589" spans="1:15" ht="12" customHeight="1" outlineLevel="1" x14ac:dyDescent="0.25">
      <c r="A589" s="3" t="s">
        <v>385</v>
      </c>
      <c r="B589" s="3" t="s">
        <v>390</v>
      </c>
      <c r="C589" s="3" t="s">
        <v>226</v>
      </c>
      <c r="D589" s="3" t="s">
        <v>138</v>
      </c>
      <c r="E589" s="4" t="s">
        <v>139</v>
      </c>
      <c r="F589" s="5">
        <v>0</v>
      </c>
      <c r="G589" s="5">
        <v>0</v>
      </c>
      <c r="H589" s="44">
        <v>0</v>
      </c>
      <c r="I589" s="5">
        <v>0</v>
      </c>
      <c r="J589" s="5">
        <v>0</v>
      </c>
      <c r="K589" s="19">
        <v>5000</v>
      </c>
      <c r="L589" s="19">
        <v>5000</v>
      </c>
      <c r="M589" s="30">
        <v>0</v>
      </c>
      <c r="N589" s="26">
        <v>0</v>
      </c>
      <c r="O589" s="86">
        <f t="shared" si="641"/>
        <v>5000</v>
      </c>
    </row>
    <row r="590" spans="1:15" ht="12" customHeight="1" outlineLevel="1" x14ac:dyDescent="0.25">
      <c r="A590" s="3" t="s">
        <v>385</v>
      </c>
      <c r="B590" s="3" t="s">
        <v>390</v>
      </c>
      <c r="C590" s="3" t="s">
        <v>226</v>
      </c>
      <c r="D590" s="3" t="s">
        <v>142</v>
      </c>
      <c r="E590" s="4" t="s">
        <v>143</v>
      </c>
      <c r="F590" s="5">
        <v>0</v>
      </c>
      <c r="G590" s="5">
        <v>0</v>
      </c>
      <c r="H590" s="44">
        <v>0</v>
      </c>
      <c r="I590" s="5">
        <v>0</v>
      </c>
      <c r="J590" s="5">
        <v>0</v>
      </c>
      <c r="K590" s="19">
        <v>0</v>
      </c>
      <c r="L590" s="19">
        <v>0</v>
      </c>
      <c r="M590" s="30">
        <v>0</v>
      </c>
      <c r="N590" s="26">
        <v>0</v>
      </c>
      <c r="O590" s="86">
        <f t="shared" si="641"/>
        <v>0</v>
      </c>
    </row>
    <row r="591" spans="1:15" ht="12" customHeight="1" outlineLevel="1" x14ac:dyDescent="0.25">
      <c r="A591" s="3" t="s">
        <v>385</v>
      </c>
      <c r="B591" s="3" t="s">
        <v>390</v>
      </c>
      <c r="C591" s="3" t="s">
        <v>226</v>
      </c>
      <c r="D591" s="3" t="s">
        <v>101</v>
      </c>
      <c r="E591" s="4" t="s">
        <v>102</v>
      </c>
      <c r="F591" s="5">
        <v>0</v>
      </c>
      <c r="G591" s="5">
        <v>0</v>
      </c>
      <c r="H591" s="44">
        <v>0</v>
      </c>
      <c r="I591" s="5">
        <v>0</v>
      </c>
      <c r="J591" s="5">
        <v>0</v>
      </c>
      <c r="K591" s="19">
        <v>150000</v>
      </c>
      <c r="L591" s="19">
        <v>150000</v>
      </c>
      <c r="M591" s="30">
        <v>0</v>
      </c>
      <c r="N591" s="26">
        <v>0</v>
      </c>
      <c r="O591" s="86">
        <f t="shared" si="641"/>
        <v>150000</v>
      </c>
    </row>
    <row r="592" spans="1:15" ht="12" customHeight="1" outlineLevel="1" x14ac:dyDescent="0.25">
      <c r="A592" s="3" t="s">
        <v>385</v>
      </c>
      <c r="B592" s="3" t="s">
        <v>390</v>
      </c>
      <c r="C592" s="3" t="s">
        <v>226</v>
      </c>
      <c r="D592" s="3" t="s">
        <v>84</v>
      </c>
      <c r="E592" s="4" t="s">
        <v>85</v>
      </c>
      <c r="F592" s="5">
        <v>0</v>
      </c>
      <c r="G592" s="5">
        <v>0</v>
      </c>
      <c r="H592" s="44">
        <v>0</v>
      </c>
      <c r="I592" s="5">
        <v>0</v>
      </c>
      <c r="J592" s="5">
        <v>0</v>
      </c>
      <c r="K592" s="19">
        <v>600000</v>
      </c>
      <c r="L592" s="19">
        <v>600000</v>
      </c>
      <c r="M592" s="30">
        <v>0</v>
      </c>
      <c r="N592" s="26">
        <v>0</v>
      </c>
      <c r="O592" s="86">
        <f t="shared" si="641"/>
        <v>600000</v>
      </c>
    </row>
    <row r="593" spans="1:15" ht="12" customHeight="1" x14ac:dyDescent="0.25">
      <c r="A593" s="99" t="s">
        <v>391</v>
      </c>
      <c r="B593" s="100"/>
      <c r="C593" s="100"/>
      <c r="D593" s="100"/>
      <c r="E593" s="100"/>
      <c r="F593" s="6">
        <f t="shared" ref="F593:G593" si="642">SUM(F582:F592)</f>
        <v>0</v>
      </c>
      <c r="G593" s="6">
        <f t="shared" si="642"/>
        <v>0</v>
      </c>
      <c r="H593" s="73">
        <f t="shared" ref="H593:J593" si="643">SUM(H582:H592)</f>
        <v>0</v>
      </c>
      <c r="I593" s="6">
        <f t="shared" ref="I593" si="644">SUM(I582:I592)</f>
        <v>0</v>
      </c>
      <c r="J593" s="6">
        <f t="shared" si="643"/>
        <v>0</v>
      </c>
      <c r="K593" s="6">
        <f t="shared" ref="K593:O593" si="645">SUM(K582:K592)</f>
        <v>965000</v>
      </c>
      <c r="L593" s="6">
        <f t="shared" si="645"/>
        <v>965000</v>
      </c>
      <c r="M593" s="6">
        <f t="shared" si="645"/>
        <v>0</v>
      </c>
      <c r="N593" s="6">
        <f t="shared" si="645"/>
        <v>0</v>
      </c>
      <c r="O593" s="6">
        <f t="shared" si="645"/>
        <v>965000</v>
      </c>
    </row>
    <row r="594" spans="1:15" ht="12" customHeight="1" x14ac:dyDescent="0.25">
      <c r="A594" s="18" t="s">
        <v>385</v>
      </c>
      <c r="B594" s="40" t="s">
        <v>651</v>
      </c>
      <c r="C594" s="40" t="s">
        <v>303</v>
      </c>
      <c r="D594" s="40" t="s">
        <v>80</v>
      </c>
      <c r="E594" s="37" t="s">
        <v>81</v>
      </c>
      <c r="F594" s="19">
        <v>0</v>
      </c>
      <c r="G594" s="19">
        <v>0</v>
      </c>
      <c r="H594" s="34">
        <v>0</v>
      </c>
      <c r="I594" s="80">
        <v>0</v>
      </c>
      <c r="J594" s="70">
        <f>SUM(G594+I594)</f>
        <v>0</v>
      </c>
      <c r="K594" s="19">
        <v>0</v>
      </c>
      <c r="L594" s="19">
        <v>0</v>
      </c>
      <c r="M594" s="19">
        <v>0</v>
      </c>
      <c r="N594" s="19">
        <v>0</v>
      </c>
      <c r="O594" s="19">
        <v>0</v>
      </c>
    </row>
    <row r="595" spans="1:15" ht="12" customHeight="1" outlineLevel="1" x14ac:dyDescent="0.25">
      <c r="A595" s="3" t="s">
        <v>385</v>
      </c>
      <c r="B595" s="3" t="s">
        <v>392</v>
      </c>
      <c r="C595" s="3" t="s">
        <v>303</v>
      </c>
      <c r="D595" s="3" t="s">
        <v>120</v>
      </c>
      <c r="E595" s="4" t="s">
        <v>121</v>
      </c>
      <c r="F595" s="5">
        <v>0</v>
      </c>
      <c r="G595" s="5">
        <v>0</v>
      </c>
      <c r="H595" s="44">
        <v>0</v>
      </c>
      <c r="I595" s="5">
        <v>0</v>
      </c>
      <c r="J595" s="5">
        <v>0</v>
      </c>
      <c r="K595" s="19">
        <v>120000</v>
      </c>
      <c r="L595" s="19">
        <v>120000</v>
      </c>
      <c r="M595" s="30">
        <v>0</v>
      </c>
      <c r="N595" s="26">
        <v>0</v>
      </c>
      <c r="O595" s="86">
        <f>SUM(L595+N595)</f>
        <v>120000</v>
      </c>
    </row>
    <row r="596" spans="1:15" ht="12" customHeight="1" outlineLevel="1" x14ac:dyDescent="0.25">
      <c r="A596" s="3" t="s">
        <v>385</v>
      </c>
      <c r="B596" s="3" t="s">
        <v>392</v>
      </c>
      <c r="C596" s="3" t="s">
        <v>303</v>
      </c>
      <c r="D596" s="3" t="s">
        <v>128</v>
      </c>
      <c r="E596" s="4" t="s">
        <v>129</v>
      </c>
      <c r="F596" s="5">
        <v>0</v>
      </c>
      <c r="G596" s="5">
        <v>0</v>
      </c>
      <c r="H596" s="44">
        <v>0</v>
      </c>
      <c r="I596" s="5">
        <v>0</v>
      </c>
      <c r="J596" s="5">
        <v>0</v>
      </c>
      <c r="K596" s="19">
        <v>0</v>
      </c>
      <c r="L596" s="19">
        <v>0</v>
      </c>
      <c r="M596" s="30">
        <v>0</v>
      </c>
      <c r="N596" s="26">
        <v>0</v>
      </c>
      <c r="O596" s="86">
        <f t="shared" ref="O596:O600" si="646">SUM(L596+N596)</f>
        <v>0</v>
      </c>
    </row>
    <row r="597" spans="1:15" ht="12" customHeight="1" outlineLevel="1" x14ac:dyDescent="0.25">
      <c r="A597" s="3" t="s">
        <v>385</v>
      </c>
      <c r="B597" s="3" t="s">
        <v>392</v>
      </c>
      <c r="C597" s="3" t="s">
        <v>303</v>
      </c>
      <c r="D597" s="3" t="s">
        <v>130</v>
      </c>
      <c r="E597" s="4" t="s">
        <v>131</v>
      </c>
      <c r="F597" s="5">
        <v>0</v>
      </c>
      <c r="G597" s="5">
        <v>0</v>
      </c>
      <c r="H597" s="44">
        <v>0</v>
      </c>
      <c r="I597" s="5">
        <v>0</v>
      </c>
      <c r="J597" s="5">
        <v>0</v>
      </c>
      <c r="K597" s="19">
        <v>160000</v>
      </c>
      <c r="L597" s="19">
        <v>160000</v>
      </c>
      <c r="M597" s="30">
        <v>0</v>
      </c>
      <c r="N597" s="26">
        <v>0</v>
      </c>
      <c r="O597" s="86">
        <f t="shared" si="646"/>
        <v>160000</v>
      </c>
    </row>
    <row r="598" spans="1:15" ht="12" customHeight="1" outlineLevel="1" x14ac:dyDescent="0.25">
      <c r="A598" s="3" t="s">
        <v>385</v>
      </c>
      <c r="B598" s="3" t="s">
        <v>392</v>
      </c>
      <c r="C598" s="3" t="s">
        <v>303</v>
      </c>
      <c r="D598" s="3" t="s">
        <v>132</v>
      </c>
      <c r="E598" s="4" t="s">
        <v>133</v>
      </c>
      <c r="F598" s="5">
        <v>0</v>
      </c>
      <c r="G598" s="5">
        <v>0</v>
      </c>
      <c r="H598" s="44">
        <v>0</v>
      </c>
      <c r="I598" s="5">
        <v>0</v>
      </c>
      <c r="J598" s="5">
        <v>0</v>
      </c>
      <c r="K598" s="19">
        <v>30000</v>
      </c>
      <c r="L598" s="19">
        <v>30000</v>
      </c>
      <c r="M598" s="30">
        <v>0</v>
      </c>
      <c r="N598" s="26">
        <v>0</v>
      </c>
      <c r="O598" s="86">
        <f t="shared" si="646"/>
        <v>30000</v>
      </c>
    </row>
    <row r="599" spans="1:15" ht="12" customHeight="1" outlineLevel="1" x14ac:dyDescent="0.25">
      <c r="A599" s="3" t="s">
        <v>385</v>
      </c>
      <c r="B599" s="3" t="s">
        <v>392</v>
      </c>
      <c r="C599" s="3" t="s">
        <v>303</v>
      </c>
      <c r="D599" s="3" t="s">
        <v>101</v>
      </c>
      <c r="E599" s="4" t="s">
        <v>102</v>
      </c>
      <c r="F599" s="5">
        <v>0</v>
      </c>
      <c r="G599" s="5">
        <v>0</v>
      </c>
      <c r="H599" s="44">
        <v>0</v>
      </c>
      <c r="I599" s="5">
        <v>0</v>
      </c>
      <c r="J599" s="5">
        <v>0</v>
      </c>
      <c r="K599" s="19">
        <v>200000</v>
      </c>
      <c r="L599" s="19">
        <v>200000</v>
      </c>
      <c r="M599" s="30">
        <v>0</v>
      </c>
      <c r="N599" s="26">
        <v>0</v>
      </c>
      <c r="O599" s="86">
        <f t="shared" si="646"/>
        <v>200000</v>
      </c>
    </row>
    <row r="600" spans="1:15" ht="12" customHeight="1" outlineLevel="1" x14ac:dyDescent="0.25">
      <c r="A600" s="3" t="s">
        <v>385</v>
      </c>
      <c r="B600" s="3" t="s">
        <v>392</v>
      </c>
      <c r="C600" s="3" t="s">
        <v>303</v>
      </c>
      <c r="D600" s="3" t="s">
        <v>84</v>
      </c>
      <c r="E600" s="4" t="s">
        <v>85</v>
      </c>
      <c r="F600" s="5">
        <v>0</v>
      </c>
      <c r="G600" s="5">
        <v>0</v>
      </c>
      <c r="H600" s="44">
        <v>0</v>
      </c>
      <c r="I600" s="5">
        <v>0</v>
      </c>
      <c r="J600" s="5">
        <v>0</v>
      </c>
      <c r="K600" s="19">
        <v>100000</v>
      </c>
      <c r="L600" s="19">
        <v>100000</v>
      </c>
      <c r="M600" s="30">
        <v>0</v>
      </c>
      <c r="N600" s="26">
        <v>0</v>
      </c>
      <c r="O600" s="86">
        <f t="shared" si="646"/>
        <v>100000</v>
      </c>
    </row>
    <row r="601" spans="1:15" ht="12" customHeight="1" x14ac:dyDescent="0.25">
      <c r="A601" s="99" t="s">
        <v>393</v>
      </c>
      <c r="B601" s="100"/>
      <c r="C601" s="100"/>
      <c r="D601" s="100"/>
      <c r="E601" s="100"/>
      <c r="F601" s="6">
        <f t="shared" ref="F601:G601" si="647">SUM(F594:F600)</f>
        <v>0</v>
      </c>
      <c r="G601" s="6">
        <f t="shared" si="647"/>
        <v>0</v>
      </c>
      <c r="H601" s="73">
        <f t="shared" ref="H601:K601" si="648">SUM(H594:H600)</f>
        <v>0</v>
      </c>
      <c r="I601" s="6">
        <f t="shared" ref="I601" si="649">SUM(I594:I600)</f>
        <v>0</v>
      </c>
      <c r="J601" s="6">
        <f t="shared" si="648"/>
        <v>0</v>
      </c>
      <c r="K601" s="6">
        <f t="shared" si="648"/>
        <v>610000</v>
      </c>
      <c r="L601" s="6">
        <f t="shared" ref="L601" si="650">SUM(L594:L600)</f>
        <v>610000</v>
      </c>
      <c r="M601" s="6">
        <f t="shared" ref="M601:O601" si="651">SUM(M594:M600)</f>
        <v>0</v>
      </c>
      <c r="N601" s="6">
        <f t="shared" ref="N601" si="652">SUM(N594:N600)</f>
        <v>0</v>
      </c>
      <c r="O601" s="6">
        <f t="shared" si="651"/>
        <v>610000</v>
      </c>
    </row>
    <row r="602" spans="1:15" ht="12" customHeight="1" outlineLevel="1" x14ac:dyDescent="0.25">
      <c r="A602" s="3" t="s">
        <v>385</v>
      </c>
      <c r="B602" s="3" t="s">
        <v>394</v>
      </c>
      <c r="C602" s="3" t="s">
        <v>95</v>
      </c>
      <c r="D602" s="3" t="s">
        <v>169</v>
      </c>
      <c r="E602" s="4" t="s">
        <v>170</v>
      </c>
      <c r="F602" s="19">
        <v>900000</v>
      </c>
      <c r="G602" s="19">
        <v>900000</v>
      </c>
      <c r="H602" s="72">
        <v>0</v>
      </c>
      <c r="I602" s="71">
        <v>0</v>
      </c>
      <c r="J602" s="70">
        <f>SUM(G602+I602)</f>
        <v>900000</v>
      </c>
      <c r="K602" s="5">
        <v>0</v>
      </c>
      <c r="L602" s="5">
        <v>0</v>
      </c>
      <c r="M602" s="30">
        <v>0</v>
      </c>
      <c r="N602" s="5">
        <v>0</v>
      </c>
      <c r="O602" s="5">
        <v>0</v>
      </c>
    </row>
    <row r="603" spans="1:15" ht="12" customHeight="1" outlineLevel="1" x14ac:dyDescent="0.25">
      <c r="A603" s="3" t="s">
        <v>385</v>
      </c>
      <c r="B603" s="3" t="s">
        <v>394</v>
      </c>
      <c r="C603" s="3" t="s">
        <v>95</v>
      </c>
      <c r="D603" s="3" t="s">
        <v>120</v>
      </c>
      <c r="E603" s="4" t="s">
        <v>121</v>
      </c>
      <c r="F603" s="5">
        <v>0</v>
      </c>
      <c r="G603" s="5">
        <v>0</v>
      </c>
      <c r="H603" s="44">
        <v>0</v>
      </c>
      <c r="I603" s="5">
        <v>0</v>
      </c>
      <c r="J603" s="5">
        <v>0</v>
      </c>
      <c r="K603" s="19">
        <v>350000</v>
      </c>
      <c r="L603" s="19">
        <v>350000</v>
      </c>
      <c r="M603" s="30">
        <v>0</v>
      </c>
      <c r="N603" s="26">
        <v>0</v>
      </c>
      <c r="O603" s="86">
        <f>SUM(L603+N603)</f>
        <v>350000</v>
      </c>
    </row>
    <row r="604" spans="1:15" ht="12" customHeight="1" outlineLevel="1" x14ac:dyDescent="0.25">
      <c r="A604" s="3" t="s">
        <v>385</v>
      </c>
      <c r="B604" s="3" t="s">
        <v>394</v>
      </c>
      <c r="C604" s="3" t="s">
        <v>95</v>
      </c>
      <c r="D604" s="3" t="s">
        <v>357</v>
      </c>
      <c r="E604" s="4" t="s">
        <v>358</v>
      </c>
      <c r="F604" s="5">
        <v>0</v>
      </c>
      <c r="G604" s="5">
        <v>0</v>
      </c>
      <c r="H604" s="44">
        <v>0</v>
      </c>
      <c r="I604" s="5">
        <v>0</v>
      </c>
      <c r="J604" s="5">
        <v>0</v>
      </c>
      <c r="K604" s="19">
        <v>2000</v>
      </c>
      <c r="L604" s="19">
        <v>2000</v>
      </c>
      <c r="M604" s="30">
        <v>0</v>
      </c>
      <c r="N604" s="26">
        <v>0</v>
      </c>
      <c r="O604" s="86">
        <f t="shared" ref="O604:O613" si="653">SUM(L604+N604)</f>
        <v>2000</v>
      </c>
    </row>
    <row r="605" spans="1:15" ht="12" customHeight="1" outlineLevel="1" x14ac:dyDescent="0.25">
      <c r="A605" s="3" t="s">
        <v>385</v>
      </c>
      <c r="B605" s="3" t="s">
        <v>627</v>
      </c>
      <c r="C605" s="3" t="s">
        <v>95</v>
      </c>
      <c r="D605" s="3" t="s">
        <v>124</v>
      </c>
      <c r="E605" s="37" t="s">
        <v>668</v>
      </c>
      <c r="F605" s="5">
        <v>0</v>
      </c>
      <c r="G605" s="5">
        <v>0</v>
      </c>
      <c r="H605" s="44">
        <v>0</v>
      </c>
      <c r="I605" s="5">
        <v>0</v>
      </c>
      <c r="J605" s="5">
        <v>0</v>
      </c>
      <c r="K605" s="19">
        <v>20000</v>
      </c>
      <c r="L605" s="19">
        <v>20000</v>
      </c>
      <c r="M605" s="30">
        <v>0</v>
      </c>
      <c r="N605" s="26">
        <v>0</v>
      </c>
      <c r="O605" s="86">
        <f t="shared" si="653"/>
        <v>20000</v>
      </c>
    </row>
    <row r="606" spans="1:15" ht="12" customHeight="1" outlineLevel="1" x14ac:dyDescent="0.25">
      <c r="A606" s="3" t="s">
        <v>385</v>
      </c>
      <c r="B606" s="3" t="s">
        <v>394</v>
      </c>
      <c r="C606" s="3" t="s">
        <v>95</v>
      </c>
      <c r="D606" s="3" t="s">
        <v>128</v>
      </c>
      <c r="E606" s="4" t="s">
        <v>129</v>
      </c>
      <c r="F606" s="5">
        <v>0</v>
      </c>
      <c r="G606" s="5">
        <v>0</v>
      </c>
      <c r="H606" s="44">
        <v>0</v>
      </c>
      <c r="I606" s="5">
        <v>0</v>
      </c>
      <c r="J606" s="5">
        <v>0</v>
      </c>
      <c r="K606" s="19">
        <v>90000</v>
      </c>
      <c r="L606" s="19">
        <v>90000</v>
      </c>
      <c r="M606" s="30">
        <v>0</v>
      </c>
      <c r="N606" s="26">
        <v>0</v>
      </c>
      <c r="O606" s="86">
        <f t="shared" si="653"/>
        <v>90000</v>
      </c>
    </row>
    <row r="607" spans="1:15" ht="12" customHeight="1" outlineLevel="1" x14ac:dyDescent="0.25">
      <c r="A607" s="3" t="s">
        <v>385</v>
      </c>
      <c r="B607" s="3" t="s">
        <v>394</v>
      </c>
      <c r="C607" s="3" t="s">
        <v>95</v>
      </c>
      <c r="D607" s="3" t="s">
        <v>130</v>
      </c>
      <c r="E607" s="4" t="s">
        <v>131</v>
      </c>
      <c r="F607" s="5">
        <v>0</v>
      </c>
      <c r="G607" s="5">
        <v>0</v>
      </c>
      <c r="H607" s="44">
        <v>0</v>
      </c>
      <c r="I607" s="5">
        <v>0</v>
      </c>
      <c r="J607" s="5">
        <v>0</v>
      </c>
      <c r="K607" s="19">
        <v>15000</v>
      </c>
      <c r="L607" s="19">
        <v>15000</v>
      </c>
      <c r="M607" s="30">
        <v>0</v>
      </c>
      <c r="N607" s="26">
        <v>0</v>
      </c>
      <c r="O607" s="86">
        <f t="shared" si="653"/>
        <v>15000</v>
      </c>
    </row>
    <row r="608" spans="1:15" ht="12" customHeight="1" outlineLevel="1" x14ac:dyDescent="0.25">
      <c r="A608" s="3" t="s">
        <v>385</v>
      </c>
      <c r="B608" s="3" t="s">
        <v>394</v>
      </c>
      <c r="C608" s="3" t="s">
        <v>95</v>
      </c>
      <c r="D608" s="3" t="s">
        <v>132</v>
      </c>
      <c r="E608" s="4" t="s">
        <v>133</v>
      </c>
      <c r="F608" s="5">
        <v>0</v>
      </c>
      <c r="G608" s="5">
        <v>0</v>
      </c>
      <c r="H608" s="44">
        <v>0</v>
      </c>
      <c r="I608" s="5">
        <v>0</v>
      </c>
      <c r="J608" s="5">
        <v>0</v>
      </c>
      <c r="K608" s="19">
        <v>250000</v>
      </c>
      <c r="L608" s="19">
        <v>250000</v>
      </c>
      <c r="M608" s="30">
        <v>0</v>
      </c>
      <c r="N608" s="26">
        <v>0</v>
      </c>
      <c r="O608" s="86">
        <f t="shared" si="653"/>
        <v>250000</v>
      </c>
    </row>
    <row r="609" spans="1:15" ht="12" customHeight="1" outlineLevel="1" x14ac:dyDescent="0.25">
      <c r="A609" s="3" t="s">
        <v>385</v>
      </c>
      <c r="B609" s="3" t="s">
        <v>394</v>
      </c>
      <c r="C609" s="3" t="s">
        <v>95</v>
      </c>
      <c r="D609" s="3" t="s">
        <v>136</v>
      </c>
      <c r="E609" s="4" t="s">
        <v>137</v>
      </c>
      <c r="F609" s="5">
        <v>0</v>
      </c>
      <c r="G609" s="5">
        <v>0</v>
      </c>
      <c r="H609" s="44">
        <v>0</v>
      </c>
      <c r="I609" s="5">
        <v>0</v>
      </c>
      <c r="J609" s="5">
        <v>0</v>
      </c>
      <c r="K609" s="19">
        <v>450000</v>
      </c>
      <c r="L609" s="19">
        <v>450000</v>
      </c>
      <c r="M609" s="30">
        <v>0</v>
      </c>
      <c r="N609" s="26">
        <v>0</v>
      </c>
      <c r="O609" s="86">
        <f t="shared" si="653"/>
        <v>450000</v>
      </c>
    </row>
    <row r="610" spans="1:15" ht="12" customHeight="1" outlineLevel="1" x14ac:dyDescent="0.25">
      <c r="A610" s="3" t="s">
        <v>385</v>
      </c>
      <c r="B610" s="3" t="s">
        <v>394</v>
      </c>
      <c r="C610" s="3" t="s">
        <v>95</v>
      </c>
      <c r="D610" s="3" t="s">
        <v>148</v>
      </c>
      <c r="E610" s="4" t="s">
        <v>149</v>
      </c>
      <c r="F610" s="5">
        <v>0</v>
      </c>
      <c r="G610" s="5">
        <v>0</v>
      </c>
      <c r="H610" s="44">
        <v>0</v>
      </c>
      <c r="I610" s="5">
        <v>0</v>
      </c>
      <c r="J610" s="5">
        <v>0</v>
      </c>
      <c r="K610" s="19">
        <v>20000</v>
      </c>
      <c r="L610" s="19">
        <v>20000</v>
      </c>
      <c r="M610" s="30">
        <v>0</v>
      </c>
      <c r="N610" s="26">
        <v>0</v>
      </c>
      <c r="O610" s="86">
        <f t="shared" si="653"/>
        <v>20000</v>
      </c>
    </row>
    <row r="611" spans="1:15" ht="12" customHeight="1" outlineLevel="1" x14ac:dyDescent="0.25">
      <c r="A611" s="3" t="s">
        <v>385</v>
      </c>
      <c r="B611" s="3" t="s">
        <v>394</v>
      </c>
      <c r="C611" s="3" t="s">
        <v>95</v>
      </c>
      <c r="D611" s="3" t="s">
        <v>101</v>
      </c>
      <c r="E611" s="4" t="s">
        <v>102</v>
      </c>
      <c r="F611" s="5">
        <v>0</v>
      </c>
      <c r="G611" s="5">
        <v>0</v>
      </c>
      <c r="H611" s="44">
        <v>0</v>
      </c>
      <c r="I611" s="5">
        <v>0</v>
      </c>
      <c r="J611" s="5">
        <v>0</v>
      </c>
      <c r="K611" s="19">
        <v>450000</v>
      </c>
      <c r="L611" s="19">
        <v>450000</v>
      </c>
      <c r="M611" s="30">
        <v>0</v>
      </c>
      <c r="N611" s="26">
        <v>0</v>
      </c>
      <c r="O611" s="86">
        <f t="shared" si="653"/>
        <v>450000</v>
      </c>
    </row>
    <row r="612" spans="1:15" ht="12" customHeight="1" outlineLevel="1" x14ac:dyDescent="0.25">
      <c r="A612" s="3" t="s">
        <v>385</v>
      </c>
      <c r="B612" s="3" t="s">
        <v>394</v>
      </c>
      <c r="C612" s="3" t="s">
        <v>95</v>
      </c>
      <c r="D612" s="3" t="s">
        <v>84</v>
      </c>
      <c r="E612" s="4" t="s">
        <v>85</v>
      </c>
      <c r="F612" s="5">
        <v>0</v>
      </c>
      <c r="G612" s="5">
        <v>0</v>
      </c>
      <c r="H612" s="44">
        <v>0</v>
      </c>
      <c r="I612" s="5">
        <v>0</v>
      </c>
      <c r="J612" s="5">
        <v>0</v>
      </c>
      <c r="K612" s="19">
        <v>300000</v>
      </c>
      <c r="L612" s="19">
        <v>300000</v>
      </c>
      <c r="M612" s="30">
        <v>0</v>
      </c>
      <c r="N612" s="26">
        <v>0</v>
      </c>
      <c r="O612" s="86">
        <f t="shared" si="653"/>
        <v>300000</v>
      </c>
    </row>
    <row r="613" spans="1:15" ht="12" customHeight="1" outlineLevel="1" x14ac:dyDescent="0.25">
      <c r="A613" s="3" t="s">
        <v>385</v>
      </c>
      <c r="B613" s="3" t="s">
        <v>627</v>
      </c>
      <c r="C613" s="3" t="s">
        <v>95</v>
      </c>
      <c r="D613" s="3" t="s">
        <v>231</v>
      </c>
      <c r="E613" s="4" t="s">
        <v>232</v>
      </c>
      <c r="F613" s="5">
        <v>0</v>
      </c>
      <c r="G613" s="5">
        <v>0</v>
      </c>
      <c r="H613" s="44">
        <v>0</v>
      </c>
      <c r="I613" s="5">
        <v>0</v>
      </c>
      <c r="J613" s="5">
        <v>0</v>
      </c>
      <c r="K613" s="19">
        <v>245000</v>
      </c>
      <c r="L613" s="19">
        <v>245000</v>
      </c>
      <c r="M613" s="30">
        <v>0</v>
      </c>
      <c r="N613" s="26">
        <v>0</v>
      </c>
      <c r="O613" s="86">
        <f t="shared" si="653"/>
        <v>245000</v>
      </c>
    </row>
    <row r="614" spans="1:15" ht="12" customHeight="1" x14ac:dyDescent="0.25">
      <c r="A614" s="99" t="s">
        <v>395</v>
      </c>
      <c r="B614" s="100"/>
      <c r="C614" s="100"/>
      <c r="D614" s="100"/>
      <c r="E614" s="100"/>
      <c r="F614" s="6">
        <f t="shared" ref="F614:G614" si="654">SUM(F602:F613)</f>
        <v>900000</v>
      </c>
      <c r="G614" s="6">
        <f t="shared" si="654"/>
        <v>900000</v>
      </c>
      <c r="H614" s="73">
        <f t="shared" ref="H614:O614" si="655">SUM(H602:H613)</f>
        <v>0</v>
      </c>
      <c r="I614" s="6">
        <f t="shared" ref="I614" si="656">SUM(I602:I613)</f>
        <v>0</v>
      </c>
      <c r="J614" s="6">
        <f t="shared" si="655"/>
        <v>900000</v>
      </c>
      <c r="K614" s="6">
        <f t="shared" ref="K614:L614" si="657">SUM(K602:K613)</f>
        <v>2192000</v>
      </c>
      <c r="L614" s="6">
        <f t="shared" si="657"/>
        <v>2192000</v>
      </c>
      <c r="M614" s="6">
        <f t="shared" si="655"/>
        <v>0</v>
      </c>
      <c r="N614" s="6">
        <f t="shared" ref="N614" si="658">SUM(N602:N613)</f>
        <v>0</v>
      </c>
      <c r="O614" s="6">
        <f t="shared" si="655"/>
        <v>2192000</v>
      </c>
    </row>
    <row r="615" spans="1:15" ht="12" customHeight="1" outlineLevel="1" x14ac:dyDescent="0.25">
      <c r="A615" s="3" t="s">
        <v>385</v>
      </c>
      <c r="B615" s="3" t="s">
        <v>396</v>
      </c>
      <c r="C615" s="3" t="s">
        <v>269</v>
      </c>
      <c r="D615" s="3" t="s">
        <v>169</v>
      </c>
      <c r="E615" s="4" t="s">
        <v>170</v>
      </c>
      <c r="F615" s="19">
        <v>1563924</v>
      </c>
      <c r="G615" s="19">
        <v>1563924</v>
      </c>
      <c r="H615" s="72">
        <v>0</v>
      </c>
      <c r="I615" s="71">
        <v>0</v>
      </c>
      <c r="J615" s="70">
        <f>SUM(G615+I615)</f>
        <v>1563924</v>
      </c>
      <c r="K615" s="5">
        <v>0</v>
      </c>
      <c r="L615" s="5">
        <v>0</v>
      </c>
      <c r="M615" s="30">
        <v>0</v>
      </c>
      <c r="N615" s="5">
        <v>0</v>
      </c>
      <c r="O615" s="5">
        <v>0</v>
      </c>
    </row>
    <row r="616" spans="1:15" ht="12" customHeight="1" outlineLevel="1" x14ac:dyDescent="0.25">
      <c r="A616" s="3" t="s">
        <v>385</v>
      </c>
      <c r="B616" s="3" t="s">
        <v>396</v>
      </c>
      <c r="C616" s="3" t="s">
        <v>269</v>
      </c>
      <c r="D616" s="3" t="s">
        <v>218</v>
      </c>
      <c r="E616" s="4" t="s">
        <v>219</v>
      </c>
      <c r="F616" s="19">
        <v>2185463</v>
      </c>
      <c r="G616" s="19">
        <v>2185463</v>
      </c>
      <c r="H616" s="72">
        <v>0</v>
      </c>
      <c r="I616" s="71">
        <v>0</v>
      </c>
      <c r="J616" s="70">
        <f t="shared" ref="J616:J617" si="659">SUM(G616+I616)</f>
        <v>2185463</v>
      </c>
      <c r="K616" s="5">
        <v>0</v>
      </c>
      <c r="L616" s="5">
        <v>0</v>
      </c>
      <c r="M616" s="30">
        <v>0</v>
      </c>
      <c r="N616" s="5">
        <v>0</v>
      </c>
      <c r="O616" s="5">
        <v>0</v>
      </c>
    </row>
    <row r="617" spans="1:15" ht="12" customHeight="1" outlineLevel="1" x14ac:dyDescent="0.25">
      <c r="A617" s="3" t="s">
        <v>385</v>
      </c>
      <c r="B617" s="3" t="s">
        <v>628</v>
      </c>
      <c r="C617" s="3" t="s">
        <v>269</v>
      </c>
      <c r="D617" s="3" t="s">
        <v>80</v>
      </c>
      <c r="E617" s="4" t="s">
        <v>81</v>
      </c>
      <c r="F617" s="19">
        <v>0</v>
      </c>
      <c r="G617" s="19">
        <v>0</v>
      </c>
      <c r="H617" s="72">
        <v>0</v>
      </c>
      <c r="I617" s="71">
        <v>0</v>
      </c>
      <c r="J617" s="70">
        <f t="shared" si="659"/>
        <v>0</v>
      </c>
      <c r="K617" s="5">
        <v>0</v>
      </c>
      <c r="L617" s="5">
        <v>0</v>
      </c>
      <c r="M617" s="30">
        <v>0</v>
      </c>
      <c r="N617" s="5">
        <v>0</v>
      </c>
      <c r="O617" s="5">
        <v>0</v>
      </c>
    </row>
    <row r="618" spans="1:15" ht="12" customHeight="1" outlineLevel="1" x14ac:dyDescent="0.25">
      <c r="A618" s="3" t="s">
        <v>385</v>
      </c>
      <c r="B618" s="3" t="s">
        <v>396</v>
      </c>
      <c r="C618" s="3" t="s">
        <v>269</v>
      </c>
      <c r="D618" s="3" t="s">
        <v>173</v>
      </c>
      <c r="E618" s="4" t="s">
        <v>174</v>
      </c>
      <c r="F618" s="5">
        <v>0</v>
      </c>
      <c r="G618" s="5">
        <v>0</v>
      </c>
      <c r="H618" s="44">
        <v>0</v>
      </c>
      <c r="I618" s="5">
        <v>0</v>
      </c>
      <c r="J618" s="5">
        <v>0</v>
      </c>
      <c r="K618" s="19">
        <v>2263000</v>
      </c>
      <c r="L618" s="19">
        <v>2263000</v>
      </c>
      <c r="M618" s="30">
        <v>0</v>
      </c>
      <c r="N618" s="26">
        <v>0</v>
      </c>
      <c r="O618" s="86">
        <f>SUM(L618+N618)</f>
        <v>2263000</v>
      </c>
    </row>
    <row r="619" spans="1:15" ht="12" customHeight="1" outlineLevel="1" x14ac:dyDescent="0.25">
      <c r="A619" s="3" t="s">
        <v>385</v>
      </c>
      <c r="B619" s="3" t="s">
        <v>396</v>
      </c>
      <c r="C619" s="3" t="s">
        <v>269</v>
      </c>
      <c r="D619" s="3" t="s">
        <v>120</v>
      </c>
      <c r="E619" s="4" t="s">
        <v>121</v>
      </c>
      <c r="F619" s="5">
        <v>0</v>
      </c>
      <c r="G619" s="5">
        <v>0</v>
      </c>
      <c r="H619" s="44">
        <v>0</v>
      </c>
      <c r="I619" s="5">
        <v>0</v>
      </c>
      <c r="J619" s="5">
        <v>0</v>
      </c>
      <c r="K619" s="19">
        <v>190000</v>
      </c>
      <c r="L619" s="19">
        <v>190000</v>
      </c>
      <c r="M619" s="30">
        <v>0</v>
      </c>
      <c r="N619" s="26">
        <v>0</v>
      </c>
      <c r="O619" s="86">
        <f t="shared" ref="O619:O638" si="660">SUM(L619+N619)</f>
        <v>190000</v>
      </c>
    </row>
    <row r="620" spans="1:15" ht="12" customHeight="1" outlineLevel="1" x14ac:dyDescent="0.25">
      <c r="A620" s="3" t="s">
        <v>385</v>
      </c>
      <c r="B620" s="3" t="s">
        <v>396</v>
      </c>
      <c r="C620" s="3" t="s">
        <v>269</v>
      </c>
      <c r="D620" s="3" t="s">
        <v>175</v>
      </c>
      <c r="E620" s="4" t="s">
        <v>176</v>
      </c>
      <c r="F620" s="5">
        <v>0</v>
      </c>
      <c r="G620" s="5">
        <v>0</v>
      </c>
      <c r="H620" s="44">
        <v>0</v>
      </c>
      <c r="I620" s="5">
        <v>0</v>
      </c>
      <c r="J620" s="5">
        <v>0</v>
      </c>
      <c r="K620" s="19">
        <v>566000</v>
      </c>
      <c r="L620" s="19">
        <v>566000</v>
      </c>
      <c r="M620" s="30">
        <v>0</v>
      </c>
      <c r="N620" s="26">
        <v>0</v>
      </c>
      <c r="O620" s="86">
        <f t="shared" si="660"/>
        <v>566000</v>
      </c>
    </row>
    <row r="621" spans="1:15" ht="12" customHeight="1" outlineLevel="1" x14ac:dyDescent="0.25">
      <c r="A621" s="3" t="s">
        <v>385</v>
      </c>
      <c r="B621" s="3" t="s">
        <v>396</v>
      </c>
      <c r="C621" s="3" t="s">
        <v>269</v>
      </c>
      <c r="D621" s="3" t="s">
        <v>177</v>
      </c>
      <c r="E621" s="4" t="s">
        <v>178</v>
      </c>
      <c r="F621" s="5">
        <v>0</v>
      </c>
      <c r="G621" s="5">
        <v>0</v>
      </c>
      <c r="H621" s="44">
        <v>0</v>
      </c>
      <c r="I621" s="5">
        <v>0</v>
      </c>
      <c r="J621" s="5">
        <v>0</v>
      </c>
      <c r="K621" s="19">
        <v>204000</v>
      </c>
      <c r="L621" s="19">
        <v>204000</v>
      </c>
      <c r="M621" s="30">
        <v>0</v>
      </c>
      <c r="N621" s="26">
        <v>0</v>
      </c>
      <c r="O621" s="86">
        <f t="shared" si="660"/>
        <v>204000</v>
      </c>
    </row>
    <row r="622" spans="1:15" ht="12" customHeight="1" outlineLevel="1" x14ac:dyDescent="0.25">
      <c r="A622" s="3" t="s">
        <v>385</v>
      </c>
      <c r="B622" s="3" t="s">
        <v>396</v>
      </c>
      <c r="C622" s="3" t="s">
        <v>269</v>
      </c>
      <c r="D622" s="3" t="s">
        <v>124</v>
      </c>
      <c r="E622" s="4" t="s">
        <v>125</v>
      </c>
      <c r="F622" s="5">
        <v>0</v>
      </c>
      <c r="G622" s="5">
        <v>0</v>
      </c>
      <c r="H622" s="44">
        <v>0</v>
      </c>
      <c r="I622" s="5">
        <v>0</v>
      </c>
      <c r="J622" s="5">
        <v>0</v>
      </c>
      <c r="K622" s="19">
        <v>25000</v>
      </c>
      <c r="L622" s="19">
        <v>25000</v>
      </c>
      <c r="M622" s="30">
        <v>0</v>
      </c>
      <c r="N622" s="26">
        <v>0</v>
      </c>
      <c r="O622" s="86">
        <f t="shared" si="660"/>
        <v>25000</v>
      </c>
    </row>
    <row r="623" spans="1:15" ht="12" customHeight="1" outlineLevel="1" x14ac:dyDescent="0.25">
      <c r="A623" s="3" t="s">
        <v>385</v>
      </c>
      <c r="B623" s="3" t="s">
        <v>396</v>
      </c>
      <c r="C623" s="3" t="s">
        <v>269</v>
      </c>
      <c r="D623" s="3" t="s">
        <v>128</v>
      </c>
      <c r="E623" s="4" t="s">
        <v>129</v>
      </c>
      <c r="F623" s="5">
        <v>0</v>
      </c>
      <c r="G623" s="5">
        <v>0</v>
      </c>
      <c r="H623" s="44">
        <v>0</v>
      </c>
      <c r="I623" s="5">
        <v>0</v>
      </c>
      <c r="J623" s="5">
        <v>0</v>
      </c>
      <c r="K623" s="19">
        <v>10000</v>
      </c>
      <c r="L623" s="19">
        <v>10000</v>
      </c>
      <c r="M623" s="30">
        <v>0</v>
      </c>
      <c r="N623" s="26">
        <v>0</v>
      </c>
      <c r="O623" s="86">
        <f t="shared" si="660"/>
        <v>10000</v>
      </c>
    </row>
    <row r="624" spans="1:15" ht="12" customHeight="1" outlineLevel="1" x14ac:dyDescent="0.25">
      <c r="A624" s="3" t="s">
        <v>385</v>
      </c>
      <c r="B624" s="3" t="s">
        <v>396</v>
      </c>
      <c r="C624" s="3" t="s">
        <v>269</v>
      </c>
      <c r="D624" s="3" t="s">
        <v>130</v>
      </c>
      <c r="E624" s="4" t="s">
        <v>131</v>
      </c>
      <c r="F624" s="5">
        <v>0</v>
      </c>
      <c r="G624" s="5">
        <v>0</v>
      </c>
      <c r="H624" s="44">
        <v>0</v>
      </c>
      <c r="I624" s="5">
        <v>0</v>
      </c>
      <c r="J624" s="5">
        <v>0</v>
      </c>
      <c r="K624" s="19">
        <v>100000</v>
      </c>
      <c r="L624" s="19">
        <v>100000</v>
      </c>
      <c r="M624" s="30">
        <v>0</v>
      </c>
      <c r="N624" s="26">
        <v>0</v>
      </c>
      <c r="O624" s="86">
        <f t="shared" si="660"/>
        <v>100000</v>
      </c>
    </row>
    <row r="625" spans="1:15" ht="12" customHeight="1" outlineLevel="1" x14ac:dyDescent="0.25">
      <c r="A625" s="3" t="s">
        <v>385</v>
      </c>
      <c r="B625" s="3" t="s">
        <v>396</v>
      </c>
      <c r="C625" s="3" t="s">
        <v>269</v>
      </c>
      <c r="D625" s="3" t="s">
        <v>132</v>
      </c>
      <c r="E625" s="4" t="s">
        <v>133</v>
      </c>
      <c r="F625" s="5">
        <v>0</v>
      </c>
      <c r="G625" s="5">
        <v>0</v>
      </c>
      <c r="H625" s="44">
        <v>0</v>
      </c>
      <c r="I625" s="5">
        <v>0</v>
      </c>
      <c r="J625" s="5">
        <v>0</v>
      </c>
      <c r="K625" s="19">
        <v>300000</v>
      </c>
      <c r="L625" s="19">
        <v>300000</v>
      </c>
      <c r="M625" s="30">
        <v>0</v>
      </c>
      <c r="N625" s="26">
        <v>0</v>
      </c>
      <c r="O625" s="86">
        <f t="shared" si="660"/>
        <v>300000</v>
      </c>
    </row>
    <row r="626" spans="1:15" ht="12" customHeight="1" outlineLevel="1" x14ac:dyDescent="0.25">
      <c r="A626" s="3" t="s">
        <v>385</v>
      </c>
      <c r="B626" s="3" t="s">
        <v>396</v>
      </c>
      <c r="C626" s="3" t="s">
        <v>269</v>
      </c>
      <c r="D626" s="3" t="s">
        <v>222</v>
      </c>
      <c r="E626" s="4" t="s">
        <v>223</v>
      </c>
      <c r="F626" s="5">
        <v>0</v>
      </c>
      <c r="G626" s="5">
        <v>0</v>
      </c>
      <c r="H626" s="44">
        <v>0</v>
      </c>
      <c r="I626" s="5">
        <v>0</v>
      </c>
      <c r="J626" s="5">
        <v>0</v>
      </c>
      <c r="K626" s="19">
        <v>800000</v>
      </c>
      <c r="L626" s="19">
        <v>800000</v>
      </c>
      <c r="M626" s="30">
        <v>0</v>
      </c>
      <c r="N626" s="26">
        <v>0</v>
      </c>
      <c r="O626" s="86">
        <f t="shared" si="660"/>
        <v>800000</v>
      </c>
    </row>
    <row r="627" spans="1:15" ht="12" customHeight="1" outlineLevel="1" x14ac:dyDescent="0.25">
      <c r="A627" s="3" t="s">
        <v>385</v>
      </c>
      <c r="B627" s="3" t="s">
        <v>396</v>
      </c>
      <c r="C627" s="3" t="s">
        <v>269</v>
      </c>
      <c r="D627" s="3" t="s">
        <v>134</v>
      </c>
      <c r="E627" s="4" t="s">
        <v>135</v>
      </c>
      <c r="F627" s="5">
        <v>0</v>
      </c>
      <c r="G627" s="5">
        <v>0</v>
      </c>
      <c r="H627" s="44">
        <v>0</v>
      </c>
      <c r="I627" s="5">
        <v>0</v>
      </c>
      <c r="J627" s="5">
        <v>0</v>
      </c>
      <c r="K627" s="19">
        <v>200000</v>
      </c>
      <c r="L627" s="19">
        <v>200000</v>
      </c>
      <c r="M627" s="30">
        <v>0</v>
      </c>
      <c r="N627" s="26">
        <v>0</v>
      </c>
      <c r="O627" s="86">
        <f t="shared" si="660"/>
        <v>200000</v>
      </c>
    </row>
    <row r="628" spans="1:15" ht="12" customHeight="1" outlineLevel="1" x14ac:dyDescent="0.25">
      <c r="A628" s="3" t="s">
        <v>385</v>
      </c>
      <c r="B628" s="3" t="s">
        <v>396</v>
      </c>
      <c r="C628" s="3" t="s">
        <v>269</v>
      </c>
      <c r="D628" s="3" t="s">
        <v>136</v>
      </c>
      <c r="E628" s="4" t="s">
        <v>137</v>
      </c>
      <c r="F628" s="5">
        <v>0</v>
      </c>
      <c r="G628" s="5">
        <v>0</v>
      </c>
      <c r="H628" s="44">
        <v>0</v>
      </c>
      <c r="I628" s="5">
        <v>0</v>
      </c>
      <c r="J628" s="5">
        <v>0</v>
      </c>
      <c r="K628" s="19">
        <v>900000</v>
      </c>
      <c r="L628" s="19">
        <v>900000</v>
      </c>
      <c r="M628" s="30">
        <v>0</v>
      </c>
      <c r="N628" s="26">
        <v>0</v>
      </c>
      <c r="O628" s="86">
        <f t="shared" si="660"/>
        <v>900000</v>
      </c>
    </row>
    <row r="629" spans="1:15" ht="12" customHeight="1" outlineLevel="1" x14ac:dyDescent="0.25">
      <c r="A629" s="3" t="s">
        <v>385</v>
      </c>
      <c r="B629" s="3" t="s">
        <v>396</v>
      </c>
      <c r="C629" s="3" t="s">
        <v>269</v>
      </c>
      <c r="D629" s="3" t="s">
        <v>138</v>
      </c>
      <c r="E629" s="4" t="s">
        <v>139</v>
      </c>
      <c r="F629" s="5">
        <v>0</v>
      </c>
      <c r="G629" s="5">
        <v>0</v>
      </c>
      <c r="H629" s="44">
        <v>0</v>
      </c>
      <c r="I629" s="5">
        <v>0</v>
      </c>
      <c r="J629" s="5">
        <v>0</v>
      </c>
      <c r="K629" s="19">
        <v>0</v>
      </c>
      <c r="L629" s="19">
        <v>0</v>
      </c>
      <c r="M629" s="30">
        <v>0</v>
      </c>
      <c r="N629" s="26">
        <v>0</v>
      </c>
      <c r="O629" s="86">
        <f t="shared" si="660"/>
        <v>0</v>
      </c>
    </row>
    <row r="630" spans="1:15" ht="12" customHeight="1" outlineLevel="1" x14ac:dyDescent="0.25">
      <c r="A630" s="3" t="s">
        <v>385</v>
      </c>
      <c r="B630" s="3" t="s">
        <v>396</v>
      </c>
      <c r="C630" s="3" t="s">
        <v>269</v>
      </c>
      <c r="D630" s="3" t="s">
        <v>614</v>
      </c>
      <c r="E630" s="4" t="s">
        <v>615</v>
      </c>
      <c r="F630" s="5">
        <v>0</v>
      </c>
      <c r="G630" s="5">
        <v>0</v>
      </c>
      <c r="H630" s="44">
        <v>0</v>
      </c>
      <c r="I630" s="5">
        <v>0</v>
      </c>
      <c r="J630" s="5">
        <v>0</v>
      </c>
      <c r="K630" s="19">
        <v>0</v>
      </c>
      <c r="L630" s="19">
        <v>0</v>
      </c>
      <c r="M630" s="30">
        <v>0</v>
      </c>
      <c r="N630" s="26">
        <v>0</v>
      </c>
      <c r="O630" s="86">
        <f t="shared" si="660"/>
        <v>0</v>
      </c>
    </row>
    <row r="631" spans="1:15" ht="12" customHeight="1" outlineLevel="1" x14ac:dyDescent="0.25">
      <c r="A631" s="3" t="s">
        <v>385</v>
      </c>
      <c r="B631" s="3" t="s">
        <v>396</v>
      </c>
      <c r="C631" s="3" t="s">
        <v>269</v>
      </c>
      <c r="D631" s="3" t="s">
        <v>142</v>
      </c>
      <c r="E631" s="4" t="s">
        <v>143</v>
      </c>
      <c r="F631" s="5">
        <v>0</v>
      </c>
      <c r="G631" s="5">
        <v>0</v>
      </c>
      <c r="H631" s="44">
        <v>0</v>
      </c>
      <c r="I631" s="5">
        <v>0</v>
      </c>
      <c r="J631" s="5">
        <v>0</v>
      </c>
      <c r="K631" s="19">
        <v>0</v>
      </c>
      <c r="L631" s="19">
        <v>0</v>
      </c>
      <c r="M631" s="30">
        <v>0</v>
      </c>
      <c r="N631" s="26">
        <v>0</v>
      </c>
      <c r="O631" s="86">
        <f t="shared" si="660"/>
        <v>0</v>
      </c>
    </row>
    <row r="632" spans="1:15" ht="12" customHeight="1" outlineLevel="1" x14ac:dyDescent="0.25">
      <c r="A632" s="3" t="s">
        <v>385</v>
      </c>
      <c r="B632" s="3" t="s">
        <v>396</v>
      </c>
      <c r="C632" s="3" t="s">
        <v>269</v>
      </c>
      <c r="D632" s="3" t="s">
        <v>146</v>
      </c>
      <c r="E632" s="4" t="s">
        <v>147</v>
      </c>
      <c r="F632" s="5">
        <v>0</v>
      </c>
      <c r="G632" s="5">
        <v>0</v>
      </c>
      <c r="H632" s="44">
        <v>0</v>
      </c>
      <c r="I632" s="5">
        <v>0</v>
      </c>
      <c r="J632" s="5">
        <v>0</v>
      </c>
      <c r="K632" s="19">
        <v>15000</v>
      </c>
      <c r="L632" s="19">
        <v>15000</v>
      </c>
      <c r="M632" s="30">
        <v>0</v>
      </c>
      <c r="N632" s="26">
        <v>0</v>
      </c>
      <c r="O632" s="86">
        <f t="shared" si="660"/>
        <v>15000</v>
      </c>
    </row>
    <row r="633" spans="1:15" ht="12" customHeight="1" outlineLevel="1" x14ac:dyDescent="0.25">
      <c r="A633" s="3" t="s">
        <v>385</v>
      </c>
      <c r="B633" s="3" t="s">
        <v>396</v>
      </c>
      <c r="C633" s="3" t="s">
        <v>269</v>
      </c>
      <c r="D633" s="3" t="s">
        <v>101</v>
      </c>
      <c r="E633" s="4" t="s">
        <v>102</v>
      </c>
      <c r="F633" s="5">
        <v>0</v>
      </c>
      <c r="G633" s="5">
        <v>0</v>
      </c>
      <c r="H633" s="44">
        <v>0</v>
      </c>
      <c r="I633" s="5">
        <v>0</v>
      </c>
      <c r="J633" s="5">
        <v>0</v>
      </c>
      <c r="K633" s="19">
        <v>1000000</v>
      </c>
      <c r="L633" s="19">
        <v>1000000</v>
      </c>
      <c r="M633" s="30">
        <v>0</v>
      </c>
      <c r="N633" s="26">
        <v>0</v>
      </c>
      <c r="O633" s="86">
        <f t="shared" si="660"/>
        <v>1000000</v>
      </c>
    </row>
    <row r="634" spans="1:15" ht="12" customHeight="1" outlineLevel="1" x14ac:dyDescent="0.25">
      <c r="A634" s="3" t="s">
        <v>385</v>
      </c>
      <c r="B634" s="3" t="s">
        <v>396</v>
      </c>
      <c r="C634" s="3" t="s">
        <v>269</v>
      </c>
      <c r="D634" s="3" t="s">
        <v>84</v>
      </c>
      <c r="E634" s="4" t="s">
        <v>85</v>
      </c>
      <c r="F634" s="5">
        <v>0</v>
      </c>
      <c r="G634" s="5">
        <v>0</v>
      </c>
      <c r="H634" s="44">
        <v>0</v>
      </c>
      <c r="I634" s="5">
        <v>0</v>
      </c>
      <c r="J634" s="5">
        <v>0</v>
      </c>
      <c r="K634" s="19">
        <v>2000000</v>
      </c>
      <c r="L634" s="19">
        <v>2000000</v>
      </c>
      <c r="M634" s="30">
        <v>0</v>
      </c>
      <c r="N634" s="26">
        <v>0</v>
      </c>
      <c r="O634" s="86">
        <f t="shared" si="660"/>
        <v>2000000</v>
      </c>
    </row>
    <row r="635" spans="1:15" ht="12" customHeight="1" outlineLevel="1" x14ac:dyDescent="0.25">
      <c r="A635" s="3" t="s">
        <v>385</v>
      </c>
      <c r="B635" s="3" t="s">
        <v>396</v>
      </c>
      <c r="C635" s="3" t="s">
        <v>269</v>
      </c>
      <c r="D635" s="3" t="s">
        <v>183</v>
      </c>
      <c r="E635" s="4" t="s">
        <v>184</v>
      </c>
      <c r="F635" s="5">
        <v>0</v>
      </c>
      <c r="G635" s="5">
        <v>0</v>
      </c>
      <c r="H635" s="44">
        <v>0</v>
      </c>
      <c r="I635" s="5">
        <v>0</v>
      </c>
      <c r="J635" s="5">
        <v>0</v>
      </c>
      <c r="K635" s="19">
        <v>0</v>
      </c>
      <c r="L635" s="19">
        <v>0</v>
      </c>
      <c r="M635" s="30">
        <v>0</v>
      </c>
      <c r="N635" s="26">
        <v>0</v>
      </c>
      <c r="O635" s="86">
        <f t="shared" si="660"/>
        <v>0</v>
      </c>
    </row>
    <row r="636" spans="1:15" ht="12" customHeight="1" outlineLevel="1" x14ac:dyDescent="0.25">
      <c r="A636" s="3" t="s">
        <v>385</v>
      </c>
      <c r="B636" s="3" t="s">
        <v>628</v>
      </c>
      <c r="C636" s="3" t="s">
        <v>269</v>
      </c>
      <c r="D636" s="3" t="s">
        <v>231</v>
      </c>
      <c r="E636" s="4" t="s">
        <v>232</v>
      </c>
      <c r="F636" s="5">
        <v>0</v>
      </c>
      <c r="G636" s="5">
        <v>0</v>
      </c>
      <c r="H636" s="44">
        <v>0</v>
      </c>
      <c r="I636" s="5">
        <v>0</v>
      </c>
      <c r="J636" s="5">
        <v>0</v>
      </c>
      <c r="K636" s="19">
        <v>0</v>
      </c>
      <c r="L636" s="19">
        <v>0</v>
      </c>
      <c r="M636" s="30">
        <v>0</v>
      </c>
      <c r="N636" s="26">
        <v>0</v>
      </c>
      <c r="O636" s="86">
        <f t="shared" si="660"/>
        <v>0</v>
      </c>
    </row>
    <row r="637" spans="1:15" ht="12" customHeight="1" outlineLevel="1" x14ac:dyDescent="0.25">
      <c r="A637" s="3" t="s">
        <v>385</v>
      </c>
      <c r="B637" s="3" t="s">
        <v>628</v>
      </c>
      <c r="C637" s="3" t="s">
        <v>428</v>
      </c>
      <c r="D637" s="3" t="s">
        <v>604</v>
      </c>
      <c r="E637" s="4" t="s">
        <v>605</v>
      </c>
      <c r="F637" s="5">
        <v>0</v>
      </c>
      <c r="G637" s="5">
        <v>0</v>
      </c>
      <c r="H637" s="44">
        <v>0</v>
      </c>
      <c r="I637" s="5">
        <v>0</v>
      </c>
      <c r="J637" s="5">
        <v>0</v>
      </c>
      <c r="K637" s="19">
        <v>0</v>
      </c>
      <c r="L637" s="19">
        <v>0</v>
      </c>
      <c r="M637" s="30">
        <v>0</v>
      </c>
      <c r="N637" s="26">
        <v>0</v>
      </c>
      <c r="O637" s="86">
        <f t="shared" si="660"/>
        <v>0</v>
      </c>
    </row>
    <row r="638" spans="1:15" ht="12" customHeight="1" outlineLevel="1" x14ac:dyDescent="0.25">
      <c r="A638" s="3" t="s">
        <v>385</v>
      </c>
      <c r="B638" s="3" t="s">
        <v>396</v>
      </c>
      <c r="C638" s="3" t="s">
        <v>269</v>
      </c>
      <c r="D638" s="3" t="s">
        <v>205</v>
      </c>
      <c r="E638" s="4" t="s">
        <v>206</v>
      </c>
      <c r="F638" s="5">
        <v>0</v>
      </c>
      <c r="G638" s="5">
        <v>0</v>
      </c>
      <c r="H638" s="44">
        <v>0</v>
      </c>
      <c r="I638" s="5">
        <v>0</v>
      </c>
      <c r="J638" s="5">
        <v>0</v>
      </c>
      <c r="K638" s="19">
        <v>0</v>
      </c>
      <c r="L638" s="19">
        <v>0</v>
      </c>
      <c r="M638" s="30">
        <v>0</v>
      </c>
      <c r="N638" s="26">
        <v>0</v>
      </c>
      <c r="O638" s="86">
        <f t="shared" si="660"/>
        <v>0</v>
      </c>
    </row>
    <row r="639" spans="1:15" ht="12" customHeight="1" x14ac:dyDescent="0.25">
      <c r="A639" s="99" t="s">
        <v>397</v>
      </c>
      <c r="B639" s="100"/>
      <c r="C639" s="100"/>
      <c r="D639" s="100"/>
      <c r="E639" s="100"/>
      <c r="F639" s="6">
        <f t="shared" ref="F639:G639" si="661">SUM(F615:F638)</f>
        <v>3749387</v>
      </c>
      <c r="G639" s="6">
        <f t="shared" si="661"/>
        <v>3749387</v>
      </c>
      <c r="H639" s="73">
        <f t="shared" ref="H639:O639" si="662">SUM(H615:H638)</f>
        <v>0</v>
      </c>
      <c r="I639" s="6">
        <f t="shared" ref="I639" si="663">SUM(I615:I638)</f>
        <v>0</v>
      </c>
      <c r="J639" s="6">
        <f t="shared" si="662"/>
        <v>3749387</v>
      </c>
      <c r="K639" s="6">
        <f t="shared" ref="K639:L639" si="664">SUM(K615:K638)</f>
        <v>8573000</v>
      </c>
      <c r="L639" s="6">
        <f t="shared" si="664"/>
        <v>8573000</v>
      </c>
      <c r="M639" s="6">
        <f t="shared" si="662"/>
        <v>0</v>
      </c>
      <c r="N639" s="6">
        <f t="shared" ref="N639" si="665">SUM(N615:N638)</f>
        <v>0</v>
      </c>
      <c r="O639" s="6">
        <f t="shared" si="662"/>
        <v>8573000</v>
      </c>
    </row>
    <row r="640" spans="1:15" ht="12" customHeight="1" outlineLevel="1" x14ac:dyDescent="0.25">
      <c r="A640" s="3" t="s">
        <v>385</v>
      </c>
      <c r="B640" s="3" t="s">
        <v>398</v>
      </c>
      <c r="C640" s="3" t="s">
        <v>269</v>
      </c>
      <c r="D640" s="3" t="s">
        <v>220</v>
      </c>
      <c r="E640" s="4" t="s">
        <v>221</v>
      </c>
      <c r="F640" s="19">
        <v>0</v>
      </c>
      <c r="G640" s="19">
        <v>0</v>
      </c>
      <c r="H640" s="34">
        <v>0</v>
      </c>
      <c r="I640" s="80">
        <v>0</v>
      </c>
      <c r="J640" s="70">
        <f>SUM(G640+I640)</f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</row>
    <row r="641" spans="1:15" ht="12" customHeight="1" outlineLevel="1" x14ac:dyDescent="0.25">
      <c r="A641" s="3" t="s">
        <v>385</v>
      </c>
      <c r="B641" s="3" t="s">
        <v>398</v>
      </c>
      <c r="C641" s="3" t="s">
        <v>303</v>
      </c>
      <c r="D641" s="3" t="s">
        <v>220</v>
      </c>
      <c r="E641" s="4" t="s">
        <v>221</v>
      </c>
      <c r="F641" s="19">
        <v>0</v>
      </c>
      <c r="G641" s="19">
        <v>0</v>
      </c>
      <c r="H641" s="72">
        <v>0</v>
      </c>
      <c r="I641" s="71">
        <v>0</v>
      </c>
      <c r="J641" s="70">
        <f>SUM(G641+I641)</f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</row>
    <row r="642" spans="1:15" ht="12" customHeight="1" x14ac:dyDescent="0.25">
      <c r="A642" s="99" t="s">
        <v>399</v>
      </c>
      <c r="B642" s="100"/>
      <c r="C642" s="100"/>
      <c r="D642" s="100"/>
      <c r="E642" s="100"/>
      <c r="F642" s="6">
        <f t="shared" ref="F642:G642" si="666">SUM(F640:F641)</f>
        <v>0</v>
      </c>
      <c r="G642" s="6">
        <f t="shared" si="666"/>
        <v>0</v>
      </c>
      <c r="H642" s="73">
        <f t="shared" ref="H642:K642" si="667">SUM(H640:H641)</f>
        <v>0</v>
      </c>
      <c r="I642" s="6">
        <f t="shared" ref="I642" si="668">SUM(I640:I641)</f>
        <v>0</v>
      </c>
      <c r="J642" s="6">
        <f t="shared" si="667"/>
        <v>0</v>
      </c>
      <c r="K642" s="6">
        <f t="shared" si="667"/>
        <v>0</v>
      </c>
      <c r="L642" s="6">
        <f t="shared" ref="L642" si="669">SUM(L640:L641)</f>
        <v>0</v>
      </c>
      <c r="M642" s="6">
        <f t="shared" ref="M642:O642" si="670">SUM(M640:M641)</f>
        <v>0</v>
      </c>
      <c r="N642" s="6">
        <f t="shared" ref="N642" si="671">SUM(N640:N641)</f>
        <v>0</v>
      </c>
      <c r="O642" s="6">
        <f t="shared" si="670"/>
        <v>0</v>
      </c>
    </row>
    <row r="643" spans="1:15" ht="12" customHeight="1" outlineLevel="1" x14ac:dyDescent="0.25">
      <c r="A643" s="3" t="s">
        <v>385</v>
      </c>
      <c r="B643" s="3" t="s">
        <v>400</v>
      </c>
      <c r="C643" s="3" t="s">
        <v>287</v>
      </c>
      <c r="D643" s="3" t="s">
        <v>169</v>
      </c>
      <c r="E643" s="4" t="s">
        <v>170</v>
      </c>
      <c r="F643" s="19">
        <v>1468889</v>
      </c>
      <c r="G643" s="19">
        <v>1468889</v>
      </c>
      <c r="H643" s="72">
        <v>0</v>
      </c>
      <c r="I643" s="71">
        <v>0</v>
      </c>
      <c r="J643" s="70">
        <f>SUM(G643+I643)</f>
        <v>1468889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</row>
    <row r="644" spans="1:15" ht="12" customHeight="1" outlineLevel="1" x14ac:dyDescent="0.25">
      <c r="A644" s="3" t="s">
        <v>385</v>
      </c>
      <c r="B644" s="3" t="s">
        <v>400</v>
      </c>
      <c r="C644" s="3" t="s">
        <v>287</v>
      </c>
      <c r="D644" s="3" t="s">
        <v>218</v>
      </c>
      <c r="E644" s="4" t="s">
        <v>219</v>
      </c>
      <c r="F644" s="19">
        <v>2860283</v>
      </c>
      <c r="G644" s="19">
        <v>2860283</v>
      </c>
      <c r="H644" s="72">
        <v>0</v>
      </c>
      <c r="I644" s="71">
        <v>0</v>
      </c>
      <c r="J644" s="70">
        <f t="shared" ref="J644:J645" si="672">SUM(G644+I644)</f>
        <v>2860283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</row>
    <row r="645" spans="1:15" ht="12" customHeight="1" outlineLevel="1" x14ac:dyDescent="0.25">
      <c r="A645" s="3" t="s">
        <v>385</v>
      </c>
      <c r="B645" s="3" t="s">
        <v>400</v>
      </c>
      <c r="C645" s="3" t="s">
        <v>287</v>
      </c>
      <c r="D645" s="3" t="s">
        <v>401</v>
      </c>
      <c r="E645" s="4" t="s">
        <v>402</v>
      </c>
      <c r="F645" s="19">
        <v>0</v>
      </c>
      <c r="G645" s="19">
        <v>0</v>
      </c>
      <c r="H645" s="44">
        <v>0</v>
      </c>
      <c r="I645" s="25">
        <v>0</v>
      </c>
      <c r="J645" s="70">
        <f t="shared" si="672"/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</row>
    <row r="646" spans="1:15" ht="12" customHeight="1" outlineLevel="1" x14ac:dyDescent="0.25">
      <c r="A646" s="3" t="s">
        <v>385</v>
      </c>
      <c r="B646" s="3" t="s">
        <v>400</v>
      </c>
      <c r="C646" s="3" t="s">
        <v>287</v>
      </c>
      <c r="D646" s="3" t="s">
        <v>128</v>
      </c>
      <c r="E646" s="4" t="s">
        <v>129</v>
      </c>
      <c r="F646" s="5">
        <v>0</v>
      </c>
      <c r="G646" s="5">
        <v>0</v>
      </c>
      <c r="H646" s="44">
        <v>0</v>
      </c>
      <c r="I646" s="5">
        <v>0</v>
      </c>
      <c r="J646" s="5">
        <v>0</v>
      </c>
      <c r="K646" s="19">
        <v>5000</v>
      </c>
      <c r="L646" s="19">
        <v>5000</v>
      </c>
      <c r="M646" s="30">
        <v>0</v>
      </c>
      <c r="N646" s="26">
        <v>0</v>
      </c>
      <c r="O646" s="86">
        <f>SUM(L646+N646)</f>
        <v>5000</v>
      </c>
    </row>
    <row r="647" spans="1:15" ht="12" customHeight="1" outlineLevel="1" x14ac:dyDescent="0.25">
      <c r="A647" s="3" t="s">
        <v>385</v>
      </c>
      <c r="B647" s="3" t="s">
        <v>400</v>
      </c>
      <c r="C647" s="3" t="s">
        <v>287</v>
      </c>
      <c r="D647" s="3" t="s">
        <v>130</v>
      </c>
      <c r="E647" s="4" t="s">
        <v>131</v>
      </c>
      <c r="F647" s="5">
        <v>0</v>
      </c>
      <c r="G647" s="5">
        <v>0</v>
      </c>
      <c r="H647" s="44">
        <v>0</v>
      </c>
      <c r="I647" s="5">
        <v>0</v>
      </c>
      <c r="J647" s="5">
        <v>0</v>
      </c>
      <c r="K647" s="19">
        <v>15000</v>
      </c>
      <c r="L647" s="19">
        <v>15000</v>
      </c>
      <c r="M647" s="30">
        <v>0</v>
      </c>
      <c r="N647" s="26">
        <v>0</v>
      </c>
      <c r="O647" s="86">
        <f t="shared" ref="O647:O658" si="673">SUM(L647+N647)</f>
        <v>15000</v>
      </c>
    </row>
    <row r="648" spans="1:15" ht="12" customHeight="1" outlineLevel="1" x14ac:dyDescent="0.25">
      <c r="A648" s="3" t="s">
        <v>385</v>
      </c>
      <c r="B648" s="3" t="s">
        <v>400</v>
      </c>
      <c r="C648" s="3" t="s">
        <v>287</v>
      </c>
      <c r="D648" s="3" t="s">
        <v>132</v>
      </c>
      <c r="E648" s="4" t="s">
        <v>133</v>
      </c>
      <c r="F648" s="5">
        <v>0</v>
      </c>
      <c r="G648" s="5">
        <v>0</v>
      </c>
      <c r="H648" s="44">
        <v>0</v>
      </c>
      <c r="I648" s="5">
        <v>0</v>
      </c>
      <c r="J648" s="5">
        <v>0</v>
      </c>
      <c r="K648" s="19">
        <v>900000</v>
      </c>
      <c r="L648" s="19">
        <v>900000</v>
      </c>
      <c r="M648" s="30">
        <v>0</v>
      </c>
      <c r="N648" s="26">
        <v>0</v>
      </c>
      <c r="O648" s="86">
        <f t="shared" si="673"/>
        <v>900000</v>
      </c>
    </row>
    <row r="649" spans="1:15" ht="12" customHeight="1" outlineLevel="1" x14ac:dyDescent="0.25">
      <c r="A649" s="3" t="s">
        <v>385</v>
      </c>
      <c r="B649" s="3" t="s">
        <v>400</v>
      </c>
      <c r="C649" s="3" t="s">
        <v>287</v>
      </c>
      <c r="D649" s="3" t="s">
        <v>222</v>
      </c>
      <c r="E649" s="4" t="s">
        <v>223</v>
      </c>
      <c r="F649" s="5">
        <v>0</v>
      </c>
      <c r="G649" s="5">
        <v>0</v>
      </c>
      <c r="H649" s="44">
        <v>0</v>
      </c>
      <c r="I649" s="5">
        <v>0</v>
      </c>
      <c r="J649" s="5">
        <v>0</v>
      </c>
      <c r="K649" s="19">
        <v>800000</v>
      </c>
      <c r="L649" s="19">
        <v>800000</v>
      </c>
      <c r="M649" s="30">
        <v>0</v>
      </c>
      <c r="N649" s="26">
        <v>0</v>
      </c>
      <c r="O649" s="86">
        <f t="shared" si="673"/>
        <v>800000</v>
      </c>
    </row>
    <row r="650" spans="1:15" ht="12" customHeight="1" outlineLevel="1" x14ac:dyDescent="0.25">
      <c r="A650" s="3" t="s">
        <v>385</v>
      </c>
      <c r="B650" s="3" t="s">
        <v>400</v>
      </c>
      <c r="C650" s="3" t="s">
        <v>287</v>
      </c>
      <c r="D650" s="3" t="s">
        <v>134</v>
      </c>
      <c r="E650" s="4" t="s">
        <v>135</v>
      </c>
      <c r="F650" s="5">
        <v>0</v>
      </c>
      <c r="G650" s="5">
        <v>0</v>
      </c>
      <c r="H650" s="44">
        <v>0</v>
      </c>
      <c r="I650" s="5">
        <v>0</v>
      </c>
      <c r="J650" s="5">
        <v>0</v>
      </c>
      <c r="K650" s="19">
        <v>0</v>
      </c>
      <c r="L650" s="19">
        <v>0</v>
      </c>
      <c r="M650" s="30">
        <v>0</v>
      </c>
      <c r="N650" s="26">
        <v>0</v>
      </c>
      <c r="O650" s="86">
        <f t="shared" si="673"/>
        <v>0</v>
      </c>
    </row>
    <row r="651" spans="1:15" ht="12" customHeight="1" outlineLevel="1" x14ac:dyDescent="0.25">
      <c r="A651" s="3" t="s">
        <v>385</v>
      </c>
      <c r="B651" s="3" t="s">
        <v>400</v>
      </c>
      <c r="C651" s="3" t="s">
        <v>287</v>
      </c>
      <c r="D651" s="3" t="s">
        <v>136</v>
      </c>
      <c r="E651" s="4" t="s">
        <v>137</v>
      </c>
      <c r="F651" s="5">
        <v>0</v>
      </c>
      <c r="G651" s="5">
        <v>0</v>
      </c>
      <c r="H651" s="44">
        <v>0</v>
      </c>
      <c r="I651" s="5">
        <v>0</v>
      </c>
      <c r="J651" s="5">
        <v>0</v>
      </c>
      <c r="K651" s="19">
        <v>200000</v>
      </c>
      <c r="L651" s="19">
        <v>200000</v>
      </c>
      <c r="M651" s="30">
        <v>0</v>
      </c>
      <c r="N651" s="26">
        <v>0</v>
      </c>
      <c r="O651" s="86">
        <f t="shared" si="673"/>
        <v>200000</v>
      </c>
    </row>
    <row r="652" spans="1:15" ht="12" customHeight="1" outlineLevel="1" x14ac:dyDescent="0.25">
      <c r="A652" s="3" t="s">
        <v>385</v>
      </c>
      <c r="B652" s="3" t="s">
        <v>400</v>
      </c>
      <c r="C652" s="3" t="s">
        <v>287</v>
      </c>
      <c r="D652" s="3" t="s">
        <v>138</v>
      </c>
      <c r="E652" s="4" t="s">
        <v>139</v>
      </c>
      <c r="F652" s="5">
        <v>0</v>
      </c>
      <c r="G652" s="5">
        <v>0</v>
      </c>
      <c r="H652" s="44">
        <v>0</v>
      </c>
      <c r="I652" s="5">
        <v>0</v>
      </c>
      <c r="J652" s="5">
        <v>0</v>
      </c>
      <c r="K652" s="19">
        <v>0</v>
      </c>
      <c r="L652" s="19">
        <v>0</v>
      </c>
      <c r="M652" s="30">
        <v>0</v>
      </c>
      <c r="N652" s="26">
        <v>0</v>
      </c>
      <c r="O652" s="86">
        <f t="shared" si="673"/>
        <v>0</v>
      </c>
    </row>
    <row r="653" spans="1:15" ht="12" customHeight="1" outlineLevel="1" x14ac:dyDescent="0.25">
      <c r="A653" s="3" t="s">
        <v>385</v>
      </c>
      <c r="B653" s="3" t="s">
        <v>680</v>
      </c>
      <c r="C653" s="3" t="s">
        <v>287</v>
      </c>
      <c r="D653" s="3" t="s">
        <v>148</v>
      </c>
      <c r="E653" s="4" t="s">
        <v>149</v>
      </c>
      <c r="F653" s="5">
        <v>0</v>
      </c>
      <c r="G653" s="5">
        <v>0</v>
      </c>
      <c r="H653" s="44">
        <v>0</v>
      </c>
      <c r="I653" s="5">
        <v>0</v>
      </c>
      <c r="J653" s="5">
        <v>0</v>
      </c>
      <c r="K653" s="19">
        <v>0</v>
      </c>
      <c r="L653" s="19">
        <v>0</v>
      </c>
      <c r="M653" s="30">
        <v>0</v>
      </c>
      <c r="N653" s="26">
        <v>0</v>
      </c>
      <c r="O653" s="86">
        <f t="shared" si="673"/>
        <v>0</v>
      </c>
    </row>
    <row r="654" spans="1:15" ht="12" customHeight="1" outlineLevel="1" x14ac:dyDescent="0.25">
      <c r="A654" s="3" t="s">
        <v>385</v>
      </c>
      <c r="B654" s="3" t="s">
        <v>400</v>
      </c>
      <c r="C654" s="3" t="s">
        <v>287</v>
      </c>
      <c r="D654" s="3" t="s">
        <v>101</v>
      </c>
      <c r="E654" s="4" t="s">
        <v>102</v>
      </c>
      <c r="F654" s="5">
        <v>0</v>
      </c>
      <c r="G654" s="5">
        <v>0</v>
      </c>
      <c r="H654" s="44">
        <v>0</v>
      </c>
      <c r="I654" s="5">
        <v>0</v>
      </c>
      <c r="J654" s="5">
        <v>0</v>
      </c>
      <c r="K654" s="19">
        <v>500000</v>
      </c>
      <c r="L654" s="19">
        <v>500000</v>
      </c>
      <c r="M654" s="30">
        <v>0</v>
      </c>
      <c r="N654" s="26">
        <v>0</v>
      </c>
      <c r="O654" s="86">
        <f t="shared" si="673"/>
        <v>500000</v>
      </c>
    </row>
    <row r="655" spans="1:15" ht="12" customHeight="1" outlineLevel="1" x14ac:dyDescent="0.25">
      <c r="A655" s="3" t="s">
        <v>385</v>
      </c>
      <c r="B655" s="3" t="s">
        <v>400</v>
      </c>
      <c r="C655" s="3" t="s">
        <v>287</v>
      </c>
      <c r="D655" s="3" t="s">
        <v>84</v>
      </c>
      <c r="E655" s="4" t="s">
        <v>85</v>
      </c>
      <c r="F655" s="5">
        <v>0</v>
      </c>
      <c r="G655" s="5">
        <v>0</v>
      </c>
      <c r="H655" s="44">
        <v>0</v>
      </c>
      <c r="I655" s="5">
        <v>0</v>
      </c>
      <c r="J655" s="5">
        <v>0</v>
      </c>
      <c r="K655" s="19">
        <v>2500000</v>
      </c>
      <c r="L655" s="19">
        <v>2500000</v>
      </c>
      <c r="M655" s="30">
        <v>0</v>
      </c>
      <c r="N655" s="26">
        <v>0</v>
      </c>
      <c r="O655" s="86">
        <f t="shared" si="673"/>
        <v>2500000</v>
      </c>
    </row>
    <row r="656" spans="1:15" ht="12" customHeight="1" outlineLevel="1" x14ac:dyDescent="0.25">
      <c r="A656" s="3" t="s">
        <v>385</v>
      </c>
      <c r="B656" s="3" t="s">
        <v>680</v>
      </c>
      <c r="C656" s="3" t="s">
        <v>287</v>
      </c>
      <c r="D656" s="3" t="s">
        <v>183</v>
      </c>
      <c r="E656" s="4" t="s">
        <v>184</v>
      </c>
      <c r="F656" s="5">
        <v>0</v>
      </c>
      <c r="G656" s="5">
        <v>0</v>
      </c>
      <c r="H656" s="44">
        <v>0</v>
      </c>
      <c r="I656" s="5">
        <v>0</v>
      </c>
      <c r="J656" s="5">
        <v>0</v>
      </c>
      <c r="K656" s="19">
        <v>0</v>
      </c>
      <c r="L656" s="19">
        <v>0</v>
      </c>
      <c r="M656" s="30">
        <v>0</v>
      </c>
      <c r="N656" s="26">
        <v>0</v>
      </c>
      <c r="O656" s="86">
        <f t="shared" si="673"/>
        <v>0</v>
      </c>
    </row>
    <row r="657" spans="1:15" ht="12" customHeight="1" outlineLevel="1" x14ac:dyDescent="0.25">
      <c r="A657" s="3" t="s">
        <v>385</v>
      </c>
      <c r="B657" s="3" t="s">
        <v>400</v>
      </c>
      <c r="C657" s="3" t="s">
        <v>287</v>
      </c>
      <c r="D657" s="3" t="s">
        <v>160</v>
      </c>
      <c r="E657" s="4" t="s">
        <v>161</v>
      </c>
      <c r="F657" s="5">
        <v>0</v>
      </c>
      <c r="G657" s="5">
        <v>0</v>
      </c>
      <c r="H657" s="44">
        <v>0</v>
      </c>
      <c r="I657" s="5">
        <v>0</v>
      </c>
      <c r="J657" s="5">
        <v>0</v>
      </c>
      <c r="K657" s="19">
        <v>1000</v>
      </c>
      <c r="L657" s="19">
        <v>1000</v>
      </c>
      <c r="M657" s="30">
        <v>0</v>
      </c>
      <c r="N657" s="26">
        <v>0</v>
      </c>
      <c r="O657" s="86">
        <f t="shared" si="673"/>
        <v>1000</v>
      </c>
    </row>
    <row r="658" spans="1:15" ht="12" customHeight="1" outlineLevel="1" x14ac:dyDescent="0.25">
      <c r="A658" s="3" t="s">
        <v>385</v>
      </c>
      <c r="B658" s="3" t="s">
        <v>400</v>
      </c>
      <c r="C658" s="3" t="s">
        <v>287</v>
      </c>
      <c r="D658" s="3" t="s">
        <v>253</v>
      </c>
      <c r="E658" s="4" t="s">
        <v>254</v>
      </c>
      <c r="F658" s="5">
        <v>0</v>
      </c>
      <c r="G658" s="5">
        <v>0</v>
      </c>
      <c r="H658" s="44">
        <v>0</v>
      </c>
      <c r="I658" s="5">
        <v>0</v>
      </c>
      <c r="J658" s="5">
        <v>0</v>
      </c>
      <c r="K658" s="19">
        <v>0</v>
      </c>
      <c r="L658" s="19">
        <v>0</v>
      </c>
      <c r="M658" s="30">
        <v>0</v>
      </c>
      <c r="N658" s="26">
        <v>0</v>
      </c>
      <c r="O658" s="86">
        <f t="shared" si="673"/>
        <v>0</v>
      </c>
    </row>
    <row r="659" spans="1:15" ht="12" customHeight="1" x14ac:dyDescent="0.25">
      <c r="A659" s="99" t="s">
        <v>403</v>
      </c>
      <c r="B659" s="100"/>
      <c r="C659" s="100"/>
      <c r="D659" s="100"/>
      <c r="E659" s="100"/>
      <c r="F659" s="6">
        <f t="shared" ref="F659:G659" si="674">SUM(F643:F658)</f>
        <v>4329172</v>
      </c>
      <c r="G659" s="6">
        <f t="shared" si="674"/>
        <v>4329172</v>
      </c>
      <c r="H659" s="73">
        <f t="shared" ref="H659:O659" si="675">SUM(H643:H658)</f>
        <v>0</v>
      </c>
      <c r="I659" s="6">
        <f t="shared" ref="I659" si="676">SUM(I643:I658)</f>
        <v>0</v>
      </c>
      <c r="J659" s="6">
        <f t="shared" si="675"/>
        <v>4329172</v>
      </c>
      <c r="K659" s="6">
        <f t="shared" ref="K659:L659" si="677">SUM(K643:K658)</f>
        <v>4921000</v>
      </c>
      <c r="L659" s="6">
        <f t="shared" si="677"/>
        <v>4921000</v>
      </c>
      <c r="M659" s="6">
        <f t="shared" si="675"/>
        <v>0</v>
      </c>
      <c r="N659" s="6">
        <f t="shared" ref="N659" si="678">SUM(N643:N658)</f>
        <v>0</v>
      </c>
      <c r="O659" s="6">
        <f t="shared" si="675"/>
        <v>4921000</v>
      </c>
    </row>
    <row r="660" spans="1:15" s="7" customFormat="1" ht="12" customHeight="1" x14ac:dyDescent="0.25">
      <c r="A660" s="104" t="s">
        <v>404</v>
      </c>
      <c r="B660" s="105"/>
      <c r="C660" s="105"/>
      <c r="D660" s="105"/>
      <c r="E660" s="105"/>
      <c r="F660" s="10">
        <f t="shared" ref="F660:G660" si="679">SUM(F579,F581,F593,F601,F614,F639,F642,F659)</f>
        <v>9231959</v>
      </c>
      <c r="G660" s="10">
        <f t="shared" si="679"/>
        <v>9231959</v>
      </c>
      <c r="H660" s="74">
        <f t="shared" ref="H660:O660" si="680">SUM(H579,H581,H593,H601,H614,H639,H642,H659)</f>
        <v>0</v>
      </c>
      <c r="I660" s="10">
        <f t="shared" ref="I660" si="681">SUM(I579,I581,I593,I601,I614,I639,I642,I659)</f>
        <v>0</v>
      </c>
      <c r="J660" s="10">
        <f t="shared" si="680"/>
        <v>9231959</v>
      </c>
      <c r="K660" s="10">
        <f t="shared" ref="K660:L660" si="682">SUM(K579,K581,K593,K601,K614,K639,K642,K659)</f>
        <v>17261000</v>
      </c>
      <c r="L660" s="10">
        <f t="shared" si="682"/>
        <v>17261000</v>
      </c>
      <c r="M660" s="10">
        <f t="shared" si="680"/>
        <v>0</v>
      </c>
      <c r="N660" s="10">
        <f t="shared" ref="N660" si="683">SUM(N579,N581,N593,N601,N614,N639,N642,N659)</f>
        <v>0</v>
      </c>
      <c r="O660" s="10">
        <f t="shared" si="680"/>
        <v>17261000</v>
      </c>
    </row>
    <row r="661" spans="1:15" ht="12" customHeight="1" outlineLevel="1" x14ac:dyDescent="0.25">
      <c r="A661" s="3" t="s">
        <v>405</v>
      </c>
      <c r="B661" s="3" t="s">
        <v>406</v>
      </c>
      <c r="C661" s="3" t="s">
        <v>159</v>
      </c>
      <c r="D661" s="3" t="s">
        <v>173</v>
      </c>
      <c r="E661" s="4" t="s">
        <v>174</v>
      </c>
      <c r="F661" s="5">
        <v>0</v>
      </c>
      <c r="G661" s="5">
        <v>0</v>
      </c>
      <c r="H661" s="44">
        <v>0</v>
      </c>
      <c r="I661" s="5">
        <v>0</v>
      </c>
      <c r="J661" s="5">
        <v>0</v>
      </c>
      <c r="K661" s="19">
        <v>593000</v>
      </c>
      <c r="L661" s="19">
        <v>593000</v>
      </c>
      <c r="M661" s="30">
        <v>0</v>
      </c>
      <c r="N661" s="26">
        <v>0</v>
      </c>
      <c r="O661" s="86">
        <f>SUM(L661+N661)</f>
        <v>593000</v>
      </c>
    </row>
    <row r="662" spans="1:15" ht="12" customHeight="1" outlineLevel="1" x14ac:dyDescent="0.25">
      <c r="A662" s="3" t="s">
        <v>405</v>
      </c>
      <c r="B662" s="3" t="s">
        <v>406</v>
      </c>
      <c r="C662" s="3" t="s">
        <v>159</v>
      </c>
      <c r="D662" s="3" t="s">
        <v>175</v>
      </c>
      <c r="E662" s="4" t="s">
        <v>176</v>
      </c>
      <c r="F662" s="5">
        <v>0</v>
      </c>
      <c r="G662" s="5">
        <v>0</v>
      </c>
      <c r="H662" s="44">
        <v>0</v>
      </c>
      <c r="I662" s="5">
        <v>0</v>
      </c>
      <c r="J662" s="5">
        <v>0</v>
      </c>
      <c r="K662" s="19">
        <v>149000</v>
      </c>
      <c r="L662" s="19">
        <v>149000</v>
      </c>
      <c r="M662" s="30">
        <v>0</v>
      </c>
      <c r="N662" s="26">
        <v>0</v>
      </c>
      <c r="O662" s="86">
        <f t="shared" ref="O662:O670" si="684">SUM(L662+N662)</f>
        <v>149000</v>
      </c>
    </row>
    <row r="663" spans="1:15" ht="12" customHeight="1" outlineLevel="1" x14ac:dyDescent="0.25">
      <c r="A663" s="3" t="s">
        <v>405</v>
      </c>
      <c r="B663" s="3" t="s">
        <v>406</v>
      </c>
      <c r="C663" s="3" t="s">
        <v>159</v>
      </c>
      <c r="D663" s="3" t="s">
        <v>177</v>
      </c>
      <c r="E663" s="4" t="s">
        <v>178</v>
      </c>
      <c r="F663" s="5">
        <v>0</v>
      </c>
      <c r="G663" s="5">
        <v>0</v>
      </c>
      <c r="H663" s="44">
        <v>0</v>
      </c>
      <c r="I663" s="5">
        <v>0</v>
      </c>
      <c r="J663" s="5">
        <v>0</v>
      </c>
      <c r="K663" s="19">
        <v>54000</v>
      </c>
      <c r="L663" s="19">
        <v>54000</v>
      </c>
      <c r="M663" s="30">
        <v>0</v>
      </c>
      <c r="N663" s="26">
        <v>0</v>
      </c>
      <c r="O663" s="86">
        <f t="shared" si="684"/>
        <v>54000</v>
      </c>
    </row>
    <row r="664" spans="1:15" ht="12" customHeight="1" outlineLevel="1" x14ac:dyDescent="0.25">
      <c r="A664" s="3" t="s">
        <v>405</v>
      </c>
      <c r="B664" s="3" t="s">
        <v>406</v>
      </c>
      <c r="C664" s="3" t="s">
        <v>159</v>
      </c>
      <c r="D664" s="3" t="s">
        <v>126</v>
      </c>
      <c r="E664" s="4" t="s">
        <v>127</v>
      </c>
      <c r="F664" s="5">
        <v>0</v>
      </c>
      <c r="G664" s="5">
        <v>0</v>
      </c>
      <c r="H664" s="44">
        <v>0</v>
      </c>
      <c r="I664" s="5">
        <v>0</v>
      </c>
      <c r="J664" s="5">
        <v>0</v>
      </c>
      <c r="K664" s="19">
        <v>0</v>
      </c>
      <c r="L664" s="19">
        <v>0</v>
      </c>
      <c r="M664" s="30">
        <v>0</v>
      </c>
      <c r="N664" s="26">
        <v>0</v>
      </c>
      <c r="O664" s="86">
        <f t="shared" si="684"/>
        <v>0</v>
      </c>
    </row>
    <row r="665" spans="1:15" ht="12" customHeight="1" outlineLevel="1" x14ac:dyDescent="0.25">
      <c r="A665" s="3" t="s">
        <v>405</v>
      </c>
      <c r="B665" s="3" t="s">
        <v>406</v>
      </c>
      <c r="C665" s="3" t="s">
        <v>159</v>
      </c>
      <c r="D665" s="3" t="s">
        <v>130</v>
      </c>
      <c r="E665" s="4" t="s">
        <v>131</v>
      </c>
      <c r="F665" s="5">
        <v>0</v>
      </c>
      <c r="G665" s="5">
        <v>0</v>
      </c>
      <c r="H665" s="44">
        <v>0</v>
      </c>
      <c r="I665" s="5">
        <v>0</v>
      </c>
      <c r="J665" s="5">
        <v>0</v>
      </c>
      <c r="K665" s="19">
        <v>0</v>
      </c>
      <c r="L665" s="19">
        <v>0</v>
      </c>
      <c r="M665" s="30">
        <v>0</v>
      </c>
      <c r="N665" s="26">
        <v>0</v>
      </c>
      <c r="O665" s="86">
        <f t="shared" si="684"/>
        <v>0</v>
      </c>
    </row>
    <row r="666" spans="1:15" ht="12" customHeight="1" outlineLevel="1" x14ac:dyDescent="0.25">
      <c r="A666" s="3" t="s">
        <v>405</v>
      </c>
      <c r="B666" s="3" t="s">
        <v>406</v>
      </c>
      <c r="C666" s="3" t="s">
        <v>159</v>
      </c>
      <c r="D666" s="3" t="s">
        <v>142</v>
      </c>
      <c r="E666" s="4" t="s">
        <v>143</v>
      </c>
      <c r="F666" s="5">
        <v>0</v>
      </c>
      <c r="G666" s="5">
        <v>0</v>
      </c>
      <c r="H666" s="44">
        <v>0</v>
      </c>
      <c r="I666" s="5">
        <v>0</v>
      </c>
      <c r="J666" s="5">
        <v>0</v>
      </c>
      <c r="K666" s="19">
        <v>0</v>
      </c>
      <c r="L666" s="19">
        <v>0</v>
      </c>
      <c r="M666" s="30">
        <v>0</v>
      </c>
      <c r="N666" s="26">
        <v>0</v>
      </c>
      <c r="O666" s="86">
        <f t="shared" si="684"/>
        <v>0</v>
      </c>
    </row>
    <row r="667" spans="1:15" ht="12" customHeight="1" outlineLevel="1" x14ac:dyDescent="0.25">
      <c r="A667" s="3" t="s">
        <v>405</v>
      </c>
      <c r="B667" s="3" t="s">
        <v>406</v>
      </c>
      <c r="C667" s="3" t="s">
        <v>159</v>
      </c>
      <c r="D667" s="3" t="s">
        <v>148</v>
      </c>
      <c r="E667" s="4" t="s">
        <v>149</v>
      </c>
      <c r="F667" s="5">
        <v>0</v>
      </c>
      <c r="G667" s="5">
        <v>0</v>
      </c>
      <c r="H667" s="44">
        <v>0</v>
      </c>
      <c r="I667" s="5">
        <v>0</v>
      </c>
      <c r="J667" s="5">
        <v>0</v>
      </c>
      <c r="K667" s="19">
        <v>0</v>
      </c>
      <c r="L667" s="19">
        <v>0</v>
      </c>
      <c r="M667" s="30">
        <v>0</v>
      </c>
      <c r="N667" s="26">
        <v>0</v>
      </c>
      <c r="O667" s="86">
        <f t="shared" si="684"/>
        <v>0</v>
      </c>
    </row>
    <row r="668" spans="1:15" ht="12" customHeight="1" outlineLevel="1" x14ac:dyDescent="0.25">
      <c r="A668" s="3" t="s">
        <v>405</v>
      </c>
      <c r="B668" s="3" t="s">
        <v>406</v>
      </c>
      <c r="C668" s="3" t="s">
        <v>159</v>
      </c>
      <c r="D668" s="3" t="s">
        <v>101</v>
      </c>
      <c r="E668" s="4" t="s">
        <v>102</v>
      </c>
      <c r="F668" s="5">
        <v>0</v>
      </c>
      <c r="G668" s="5">
        <v>0</v>
      </c>
      <c r="H668" s="44">
        <v>0</v>
      </c>
      <c r="I668" s="5">
        <v>0</v>
      </c>
      <c r="J668" s="5">
        <v>0</v>
      </c>
      <c r="K668" s="19">
        <v>0</v>
      </c>
      <c r="L668" s="19">
        <v>0</v>
      </c>
      <c r="M668" s="30">
        <v>0</v>
      </c>
      <c r="N668" s="26">
        <v>0</v>
      </c>
      <c r="O668" s="86">
        <f t="shared" si="684"/>
        <v>0</v>
      </c>
    </row>
    <row r="669" spans="1:15" ht="12" customHeight="1" outlineLevel="1" x14ac:dyDescent="0.25">
      <c r="A669" s="3" t="s">
        <v>405</v>
      </c>
      <c r="B669" s="3" t="s">
        <v>406</v>
      </c>
      <c r="C669" s="3" t="s">
        <v>159</v>
      </c>
      <c r="D669" s="3" t="s">
        <v>183</v>
      </c>
      <c r="E669" s="4" t="s">
        <v>184</v>
      </c>
      <c r="F669" s="5">
        <v>0</v>
      </c>
      <c r="G669" s="5">
        <v>0</v>
      </c>
      <c r="H669" s="44">
        <v>0</v>
      </c>
      <c r="I669" s="5">
        <v>0</v>
      </c>
      <c r="J669" s="5">
        <v>0</v>
      </c>
      <c r="K669" s="19">
        <v>0</v>
      </c>
      <c r="L669" s="19">
        <v>0</v>
      </c>
      <c r="M669" s="30">
        <v>0</v>
      </c>
      <c r="N669" s="26">
        <v>0</v>
      </c>
      <c r="O669" s="86">
        <f t="shared" si="684"/>
        <v>0</v>
      </c>
    </row>
    <row r="670" spans="1:15" ht="12" customHeight="1" outlineLevel="1" x14ac:dyDescent="0.25">
      <c r="A670" s="3" t="s">
        <v>405</v>
      </c>
      <c r="B670" s="3" t="s">
        <v>406</v>
      </c>
      <c r="C670" s="3" t="s">
        <v>159</v>
      </c>
      <c r="D670" s="3" t="s">
        <v>205</v>
      </c>
      <c r="E670" s="4" t="s">
        <v>206</v>
      </c>
      <c r="F670" s="5">
        <v>0</v>
      </c>
      <c r="G670" s="5">
        <v>0</v>
      </c>
      <c r="H670" s="44">
        <v>0</v>
      </c>
      <c r="I670" s="5">
        <v>0</v>
      </c>
      <c r="J670" s="5">
        <v>0</v>
      </c>
      <c r="K670" s="19">
        <v>0</v>
      </c>
      <c r="L670" s="19">
        <v>0</v>
      </c>
      <c r="M670" s="30">
        <v>0</v>
      </c>
      <c r="N670" s="26">
        <v>0</v>
      </c>
      <c r="O670" s="86">
        <f t="shared" si="684"/>
        <v>0</v>
      </c>
    </row>
    <row r="671" spans="1:15" ht="12" customHeight="1" x14ac:dyDescent="0.25">
      <c r="A671" s="99" t="s">
        <v>407</v>
      </c>
      <c r="B671" s="100"/>
      <c r="C671" s="100"/>
      <c r="D671" s="100"/>
      <c r="E671" s="100"/>
      <c r="F671" s="6">
        <f t="shared" ref="F671:G671" si="685">SUM(F661:F670)</f>
        <v>0</v>
      </c>
      <c r="G671" s="6">
        <f t="shared" si="685"/>
        <v>0</v>
      </c>
      <c r="H671" s="73">
        <f t="shared" ref="H671:K671" si="686">SUM(H661:H670)</f>
        <v>0</v>
      </c>
      <c r="I671" s="6">
        <f t="shared" ref="I671" si="687">SUM(I661:I670)</f>
        <v>0</v>
      </c>
      <c r="J671" s="6">
        <f t="shared" si="686"/>
        <v>0</v>
      </c>
      <c r="K671" s="6">
        <f t="shared" si="686"/>
        <v>796000</v>
      </c>
      <c r="L671" s="6">
        <f t="shared" ref="L671" si="688">SUM(L661:L670)</f>
        <v>796000</v>
      </c>
      <c r="M671" s="6">
        <f t="shared" ref="M671:O671" si="689">SUM(M661:M670)</f>
        <v>0</v>
      </c>
      <c r="N671" s="6">
        <f t="shared" ref="N671" si="690">SUM(N661:N670)</f>
        <v>0</v>
      </c>
      <c r="O671" s="6">
        <f t="shared" si="689"/>
        <v>796000</v>
      </c>
    </row>
    <row r="672" spans="1:15" ht="12" customHeight="1" outlineLevel="1" x14ac:dyDescent="0.25">
      <c r="A672" s="3" t="s">
        <v>405</v>
      </c>
      <c r="B672" s="3" t="s">
        <v>408</v>
      </c>
      <c r="C672" s="3" t="s">
        <v>159</v>
      </c>
      <c r="D672" s="3" t="s">
        <v>173</v>
      </c>
      <c r="E672" s="4" t="s">
        <v>174</v>
      </c>
      <c r="F672" s="5">
        <v>0</v>
      </c>
      <c r="G672" s="5">
        <v>0</v>
      </c>
      <c r="H672" s="44">
        <v>0</v>
      </c>
      <c r="I672" s="5">
        <v>0</v>
      </c>
      <c r="J672" s="5">
        <v>0</v>
      </c>
      <c r="K672" s="19">
        <v>552000</v>
      </c>
      <c r="L672" s="19">
        <v>552000</v>
      </c>
      <c r="M672" s="30">
        <v>0</v>
      </c>
      <c r="N672" s="26">
        <v>0</v>
      </c>
      <c r="O672" s="86">
        <f>SUM(L672+N672)</f>
        <v>552000</v>
      </c>
    </row>
    <row r="673" spans="1:15" ht="12" customHeight="1" outlineLevel="1" x14ac:dyDescent="0.25">
      <c r="A673" s="3" t="s">
        <v>405</v>
      </c>
      <c r="B673" s="3" t="s">
        <v>408</v>
      </c>
      <c r="C673" s="3" t="s">
        <v>159</v>
      </c>
      <c r="D673" s="3" t="s">
        <v>175</v>
      </c>
      <c r="E673" s="4" t="s">
        <v>176</v>
      </c>
      <c r="F673" s="5">
        <v>0</v>
      </c>
      <c r="G673" s="5">
        <v>0</v>
      </c>
      <c r="H673" s="44">
        <v>0</v>
      </c>
      <c r="I673" s="5">
        <v>0</v>
      </c>
      <c r="J673" s="5">
        <v>0</v>
      </c>
      <c r="K673" s="19">
        <v>138000</v>
      </c>
      <c r="L673" s="19">
        <v>138000</v>
      </c>
      <c r="M673" s="30">
        <v>0</v>
      </c>
      <c r="N673" s="26">
        <v>0</v>
      </c>
      <c r="O673" s="86">
        <f t="shared" ref="O673:O680" si="691">SUM(L673+N673)</f>
        <v>138000</v>
      </c>
    </row>
    <row r="674" spans="1:15" ht="12" customHeight="1" outlineLevel="1" x14ac:dyDescent="0.25">
      <c r="A674" s="3" t="s">
        <v>405</v>
      </c>
      <c r="B674" s="3" t="s">
        <v>408</v>
      </c>
      <c r="C674" s="3" t="s">
        <v>159</v>
      </c>
      <c r="D674" s="3" t="s">
        <v>177</v>
      </c>
      <c r="E674" s="4" t="s">
        <v>178</v>
      </c>
      <c r="F674" s="5">
        <v>0</v>
      </c>
      <c r="G674" s="5">
        <v>0</v>
      </c>
      <c r="H674" s="44">
        <v>0</v>
      </c>
      <c r="I674" s="5">
        <v>0</v>
      </c>
      <c r="J674" s="5">
        <v>0</v>
      </c>
      <c r="K674" s="19">
        <v>50000</v>
      </c>
      <c r="L674" s="19">
        <v>50000</v>
      </c>
      <c r="M674" s="30">
        <v>0</v>
      </c>
      <c r="N674" s="26">
        <v>0</v>
      </c>
      <c r="O674" s="86">
        <f t="shared" si="691"/>
        <v>50000</v>
      </c>
    </row>
    <row r="675" spans="1:15" ht="12" customHeight="1" outlineLevel="1" x14ac:dyDescent="0.25">
      <c r="A675" s="3" t="s">
        <v>405</v>
      </c>
      <c r="B675" s="3" t="s">
        <v>408</v>
      </c>
      <c r="C675" s="3" t="s">
        <v>159</v>
      </c>
      <c r="D675" s="3" t="s">
        <v>126</v>
      </c>
      <c r="E675" s="4" t="s">
        <v>127</v>
      </c>
      <c r="F675" s="5">
        <v>0</v>
      </c>
      <c r="G675" s="5">
        <v>0</v>
      </c>
      <c r="H675" s="44">
        <v>0</v>
      </c>
      <c r="I675" s="5">
        <v>0</v>
      </c>
      <c r="J675" s="5">
        <v>0</v>
      </c>
      <c r="K675" s="19">
        <v>0</v>
      </c>
      <c r="L675" s="19">
        <v>0</v>
      </c>
      <c r="M675" s="30">
        <v>0</v>
      </c>
      <c r="N675" s="26">
        <v>0</v>
      </c>
      <c r="O675" s="86">
        <f t="shared" si="691"/>
        <v>0</v>
      </c>
    </row>
    <row r="676" spans="1:15" ht="12" customHeight="1" outlineLevel="1" x14ac:dyDescent="0.25">
      <c r="A676" s="3" t="s">
        <v>405</v>
      </c>
      <c r="B676" s="3" t="s">
        <v>408</v>
      </c>
      <c r="C676" s="3" t="s">
        <v>159</v>
      </c>
      <c r="D676" s="3" t="s">
        <v>128</v>
      </c>
      <c r="E676" s="4" t="s">
        <v>129</v>
      </c>
      <c r="F676" s="5">
        <v>0</v>
      </c>
      <c r="G676" s="5">
        <v>0</v>
      </c>
      <c r="H676" s="44">
        <v>0</v>
      </c>
      <c r="I676" s="5">
        <v>0</v>
      </c>
      <c r="J676" s="5">
        <v>0</v>
      </c>
      <c r="K676" s="19">
        <v>0</v>
      </c>
      <c r="L676" s="19">
        <v>0</v>
      </c>
      <c r="M676" s="30">
        <v>0</v>
      </c>
      <c r="N676" s="26">
        <v>0</v>
      </c>
      <c r="O676" s="86">
        <f t="shared" si="691"/>
        <v>0</v>
      </c>
    </row>
    <row r="677" spans="1:15" ht="12" customHeight="1" outlineLevel="1" x14ac:dyDescent="0.25">
      <c r="A677" s="3" t="s">
        <v>405</v>
      </c>
      <c r="B677" s="3" t="s">
        <v>408</v>
      </c>
      <c r="C677" s="3" t="s">
        <v>159</v>
      </c>
      <c r="D677" s="3" t="s">
        <v>142</v>
      </c>
      <c r="E677" s="4" t="s">
        <v>143</v>
      </c>
      <c r="F677" s="5">
        <v>0</v>
      </c>
      <c r="G677" s="5">
        <v>0</v>
      </c>
      <c r="H677" s="44">
        <v>0</v>
      </c>
      <c r="I677" s="5">
        <v>0</v>
      </c>
      <c r="J677" s="5">
        <v>0</v>
      </c>
      <c r="K677" s="19">
        <v>0</v>
      </c>
      <c r="L677" s="19">
        <v>0</v>
      </c>
      <c r="M677" s="30">
        <v>0</v>
      </c>
      <c r="N677" s="26">
        <v>0</v>
      </c>
      <c r="O677" s="86">
        <f t="shared" si="691"/>
        <v>0</v>
      </c>
    </row>
    <row r="678" spans="1:15" ht="12" customHeight="1" outlineLevel="1" x14ac:dyDescent="0.25">
      <c r="A678" s="3" t="s">
        <v>405</v>
      </c>
      <c r="B678" s="3" t="s">
        <v>408</v>
      </c>
      <c r="C678" s="3" t="s">
        <v>159</v>
      </c>
      <c r="D678" s="3" t="s">
        <v>148</v>
      </c>
      <c r="E678" s="4" t="s">
        <v>149</v>
      </c>
      <c r="F678" s="5">
        <v>0</v>
      </c>
      <c r="G678" s="5">
        <v>0</v>
      </c>
      <c r="H678" s="44">
        <v>0</v>
      </c>
      <c r="I678" s="5">
        <v>0</v>
      </c>
      <c r="J678" s="5">
        <v>0</v>
      </c>
      <c r="K678" s="19">
        <v>0</v>
      </c>
      <c r="L678" s="19">
        <v>0</v>
      </c>
      <c r="M678" s="30">
        <v>0</v>
      </c>
      <c r="N678" s="26">
        <v>0</v>
      </c>
      <c r="O678" s="86">
        <f t="shared" si="691"/>
        <v>0</v>
      </c>
    </row>
    <row r="679" spans="1:15" ht="12" customHeight="1" outlineLevel="1" x14ac:dyDescent="0.25">
      <c r="A679" s="3" t="s">
        <v>405</v>
      </c>
      <c r="B679" s="3" t="s">
        <v>408</v>
      </c>
      <c r="C679" s="3" t="s">
        <v>159</v>
      </c>
      <c r="D679" s="3" t="s">
        <v>183</v>
      </c>
      <c r="E679" s="4" t="s">
        <v>184</v>
      </c>
      <c r="F679" s="5">
        <v>0</v>
      </c>
      <c r="G679" s="5">
        <v>0</v>
      </c>
      <c r="H679" s="44">
        <v>0</v>
      </c>
      <c r="I679" s="5">
        <v>0</v>
      </c>
      <c r="J679" s="5">
        <v>0</v>
      </c>
      <c r="K679" s="19">
        <v>0</v>
      </c>
      <c r="L679" s="19">
        <v>0</v>
      </c>
      <c r="M679" s="30">
        <v>0</v>
      </c>
      <c r="N679" s="26">
        <v>0</v>
      </c>
      <c r="O679" s="86">
        <f t="shared" si="691"/>
        <v>0</v>
      </c>
    </row>
    <row r="680" spans="1:15" ht="12" customHeight="1" outlineLevel="1" x14ac:dyDescent="0.25">
      <c r="A680" s="3" t="s">
        <v>405</v>
      </c>
      <c r="B680" s="3" t="s">
        <v>408</v>
      </c>
      <c r="C680" s="3" t="s">
        <v>159</v>
      </c>
      <c r="D680" s="3" t="s">
        <v>205</v>
      </c>
      <c r="E680" s="4" t="s">
        <v>206</v>
      </c>
      <c r="F680" s="5">
        <v>0</v>
      </c>
      <c r="G680" s="5">
        <v>0</v>
      </c>
      <c r="H680" s="44">
        <v>0</v>
      </c>
      <c r="I680" s="5">
        <v>0</v>
      </c>
      <c r="J680" s="5">
        <v>0</v>
      </c>
      <c r="K680" s="19">
        <v>0</v>
      </c>
      <c r="L680" s="19">
        <v>0</v>
      </c>
      <c r="M680" s="5">
        <v>0</v>
      </c>
      <c r="N680" s="26">
        <v>0</v>
      </c>
      <c r="O680" s="86">
        <f t="shared" si="691"/>
        <v>0</v>
      </c>
    </row>
    <row r="681" spans="1:15" ht="12" customHeight="1" x14ac:dyDescent="0.25">
      <c r="A681" s="99" t="s">
        <v>409</v>
      </c>
      <c r="B681" s="100"/>
      <c r="C681" s="100"/>
      <c r="D681" s="100"/>
      <c r="E681" s="100"/>
      <c r="F681" s="6">
        <f t="shared" ref="F681:G681" si="692">SUM(F672:F680)</f>
        <v>0</v>
      </c>
      <c r="G681" s="6">
        <f t="shared" si="692"/>
        <v>0</v>
      </c>
      <c r="H681" s="73">
        <f t="shared" ref="H681:K681" si="693">SUM(H672:H680)</f>
        <v>0</v>
      </c>
      <c r="I681" s="6">
        <f t="shared" ref="I681" si="694">SUM(I672:I680)</f>
        <v>0</v>
      </c>
      <c r="J681" s="6">
        <f t="shared" si="693"/>
        <v>0</v>
      </c>
      <c r="K681" s="6">
        <f t="shared" si="693"/>
        <v>740000</v>
      </c>
      <c r="L681" s="6">
        <f t="shared" ref="L681" si="695">SUM(L672:L680)</f>
        <v>740000</v>
      </c>
      <c r="M681" s="6">
        <f t="shared" ref="M681:O681" si="696">SUM(M672:M680)</f>
        <v>0</v>
      </c>
      <c r="N681" s="6">
        <f t="shared" ref="N681" si="697">SUM(N672:N680)</f>
        <v>0</v>
      </c>
      <c r="O681" s="6">
        <f t="shared" si="696"/>
        <v>740000</v>
      </c>
    </row>
    <row r="682" spans="1:15" ht="12" customHeight="1" outlineLevel="1" x14ac:dyDescent="0.25">
      <c r="A682" s="3" t="s">
        <v>405</v>
      </c>
      <c r="B682" s="3" t="s">
        <v>410</v>
      </c>
      <c r="C682" s="3" t="s">
        <v>411</v>
      </c>
      <c r="D682" s="3" t="s">
        <v>120</v>
      </c>
      <c r="E682" s="4" t="s">
        <v>121</v>
      </c>
      <c r="F682" s="5">
        <v>0</v>
      </c>
      <c r="G682" s="5">
        <v>0</v>
      </c>
      <c r="H682" s="44">
        <v>0</v>
      </c>
      <c r="I682" s="5">
        <v>0</v>
      </c>
      <c r="J682" s="5">
        <v>0</v>
      </c>
      <c r="K682" s="19">
        <v>0</v>
      </c>
      <c r="L682" s="19">
        <v>0</v>
      </c>
      <c r="M682" s="5">
        <v>0</v>
      </c>
      <c r="N682" s="26">
        <v>0</v>
      </c>
      <c r="O682" s="86">
        <f>SUM(L682+N682)</f>
        <v>0</v>
      </c>
    </row>
    <row r="683" spans="1:15" ht="12" customHeight="1" outlineLevel="1" x14ac:dyDescent="0.25">
      <c r="A683" s="3" t="s">
        <v>405</v>
      </c>
      <c r="B683" s="3" t="s">
        <v>410</v>
      </c>
      <c r="C683" s="3" t="s">
        <v>411</v>
      </c>
      <c r="D683" s="3" t="s">
        <v>175</v>
      </c>
      <c r="E683" s="4" t="s">
        <v>176</v>
      </c>
      <c r="F683" s="5">
        <v>0</v>
      </c>
      <c r="G683" s="5">
        <v>0</v>
      </c>
      <c r="H683" s="44">
        <v>0</v>
      </c>
      <c r="I683" s="5">
        <v>0</v>
      </c>
      <c r="J683" s="5">
        <v>0</v>
      </c>
      <c r="K683" s="19">
        <v>0</v>
      </c>
      <c r="L683" s="19">
        <v>0</v>
      </c>
      <c r="M683" s="5">
        <v>0</v>
      </c>
      <c r="N683" s="26">
        <v>0</v>
      </c>
      <c r="O683" s="86">
        <f t="shared" ref="O683:O690" si="698">SUM(L683+N683)</f>
        <v>0</v>
      </c>
    </row>
    <row r="684" spans="1:15" ht="12" customHeight="1" outlineLevel="1" x14ac:dyDescent="0.25">
      <c r="A684" s="3" t="s">
        <v>405</v>
      </c>
      <c r="B684" s="3" t="s">
        <v>410</v>
      </c>
      <c r="C684" s="3" t="s">
        <v>411</v>
      </c>
      <c r="D684" s="3" t="s">
        <v>177</v>
      </c>
      <c r="E684" s="4" t="s">
        <v>178</v>
      </c>
      <c r="F684" s="5">
        <v>0</v>
      </c>
      <c r="G684" s="5">
        <v>0</v>
      </c>
      <c r="H684" s="44">
        <v>0</v>
      </c>
      <c r="I684" s="5">
        <v>0</v>
      </c>
      <c r="J684" s="5">
        <v>0</v>
      </c>
      <c r="K684" s="19">
        <v>0</v>
      </c>
      <c r="L684" s="19">
        <v>0</v>
      </c>
      <c r="M684" s="5">
        <v>0</v>
      </c>
      <c r="N684" s="26">
        <v>0</v>
      </c>
      <c r="O684" s="86">
        <f t="shared" si="698"/>
        <v>0</v>
      </c>
    </row>
    <row r="685" spans="1:15" ht="12" customHeight="1" outlineLevel="1" x14ac:dyDescent="0.25">
      <c r="A685" s="3" t="s">
        <v>405</v>
      </c>
      <c r="B685" s="3" t="s">
        <v>410</v>
      </c>
      <c r="C685" s="3" t="s">
        <v>411</v>
      </c>
      <c r="D685" s="3" t="s">
        <v>128</v>
      </c>
      <c r="E685" s="4" t="s">
        <v>129</v>
      </c>
      <c r="F685" s="5">
        <v>0</v>
      </c>
      <c r="G685" s="5">
        <v>0</v>
      </c>
      <c r="H685" s="44">
        <v>0</v>
      </c>
      <c r="I685" s="5">
        <v>0</v>
      </c>
      <c r="J685" s="5">
        <v>0</v>
      </c>
      <c r="K685" s="19">
        <v>0</v>
      </c>
      <c r="L685" s="19">
        <v>0</v>
      </c>
      <c r="M685" s="5">
        <v>0</v>
      </c>
      <c r="N685" s="26">
        <v>0</v>
      </c>
      <c r="O685" s="86">
        <f t="shared" si="698"/>
        <v>0</v>
      </c>
    </row>
    <row r="686" spans="1:15" ht="12" customHeight="1" outlineLevel="1" x14ac:dyDescent="0.25">
      <c r="A686" s="3" t="s">
        <v>405</v>
      </c>
      <c r="B686" s="3" t="s">
        <v>410</v>
      </c>
      <c r="C686" s="3" t="s">
        <v>411</v>
      </c>
      <c r="D686" s="3" t="s">
        <v>130</v>
      </c>
      <c r="E686" s="4" t="s">
        <v>131</v>
      </c>
      <c r="F686" s="5">
        <v>0</v>
      </c>
      <c r="G686" s="5">
        <v>0</v>
      </c>
      <c r="H686" s="44">
        <v>0</v>
      </c>
      <c r="I686" s="5">
        <v>0</v>
      </c>
      <c r="J686" s="5">
        <v>0</v>
      </c>
      <c r="K686" s="19">
        <v>0</v>
      </c>
      <c r="L686" s="19">
        <v>0</v>
      </c>
      <c r="M686" s="5">
        <v>0</v>
      </c>
      <c r="N686" s="26">
        <v>0</v>
      </c>
      <c r="O686" s="86">
        <f t="shared" si="698"/>
        <v>0</v>
      </c>
    </row>
    <row r="687" spans="1:15" ht="12" customHeight="1" outlineLevel="1" x14ac:dyDescent="0.25">
      <c r="A687" s="3" t="s">
        <v>405</v>
      </c>
      <c r="B687" s="3" t="s">
        <v>410</v>
      </c>
      <c r="C687" s="3" t="s">
        <v>411</v>
      </c>
      <c r="D687" s="3" t="s">
        <v>132</v>
      </c>
      <c r="E687" s="4" t="s">
        <v>133</v>
      </c>
      <c r="F687" s="5">
        <v>0</v>
      </c>
      <c r="G687" s="5">
        <v>0</v>
      </c>
      <c r="H687" s="44">
        <v>0</v>
      </c>
      <c r="I687" s="5">
        <v>0</v>
      </c>
      <c r="J687" s="5">
        <v>0</v>
      </c>
      <c r="K687" s="19">
        <v>0</v>
      </c>
      <c r="L687" s="19">
        <v>0</v>
      </c>
      <c r="M687" s="5">
        <v>0</v>
      </c>
      <c r="N687" s="26">
        <v>0</v>
      </c>
      <c r="O687" s="86">
        <f t="shared" si="698"/>
        <v>0</v>
      </c>
    </row>
    <row r="688" spans="1:15" ht="12" customHeight="1" outlineLevel="1" x14ac:dyDescent="0.25">
      <c r="A688" s="3" t="s">
        <v>405</v>
      </c>
      <c r="B688" s="3" t="s">
        <v>410</v>
      </c>
      <c r="C688" s="3" t="s">
        <v>411</v>
      </c>
      <c r="D688" s="3" t="s">
        <v>222</v>
      </c>
      <c r="E688" s="4" t="s">
        <v>223</v>
      </c>
      <c r="F688" s="5">
        <v>0</v>
      </c>
      <c r="G688" s="5">
        <v>0</v>
      </c>
      <c r="H688" s="44">
        <v>0</v>
      </c>
      <c r="I688" s="5">
        <v>0</v>
      </c>
      <c r="J688" s="5">
        <v>0</v>
      </c>
      <c r="K688" s="19">
        <v>0</v>
      </c>
      <c r="L688" s="19">
        <v>0</v>
      </c>
      <c r="M688" s="5">
        <v>0</v>
      </c>
      <c r="N688" s="26">
        <v>0</v>
      </c>
      <c r="O688" s="86">
        <f t="shared" si="698"/>
        <v>0</v>
      </c>
    </row>
    <row r="689" spans="1:15" ht="12" customHeight="1" outlineLevel="1" x14ac:dyDescent="0.25">
      <c r="A689" s="3" t="s">
        <v>405</v>
      </c>
      <c r="B689" s="3" t="s">
        <v>410</v>
      </c>
      <c r="C689" s="3" t="s">
        <v>411</v>
      </c>
      <c r="D689" s="3" t="s">
        <v>142</v>
      </c>
      <c r="E689" s="4" t="s">
        <v>143</v>
      </c>
      <c r="F689" s="5">
        <v>0</v>
      </c>
      <c r="G689" s="5">
        <v>0</v>
      </c>
      <c r="H689" s="44">
        <v>0</v>
      </c>
      <c r="I689" s="5">
        <v>0</v>
      </c>
      <c r="J689" s="5">
        <v>0</v>
      </c>
      <c r="K689" s="19">
        <v>0</v>
      </c>
      <c r="L689" s="19">
        <v>0</v>
      </c>
      <c r="M689" s="5">
        <v>0</v>
      </c>
      <c r="N689" s="26">
        <v>0</v>
      </c>
      <c r="O689" s="86">
        <f t="shared" si="698"/>
        <v>0</v>
      </c>
    </row>
    <row r="690" spans="1:15" ht="12" customHeight="1" outlineLevel="1" x14ac:dyDescent="0.25">
      <c r="A690" s="3" t="s">
        <v>405</v>
      </c>
      <c r="B690" s="3" t="s">
        <v>410</v>
      </c>
      <c r="C690" s="3" t="s">
        <v>411</v>
      </c>
      <c r="D690" s="3" t="s">
        <v>84</v>
      </c>
      <c r="E690" s="4" t="s">
        <v>85</v>
      </c>
      <c r="F690" s="5">
        <v>0</v>
      </c>
      <c r="G690" s="5">
        <v>0</v>
      </c>
      <c r="H690" s="44">
        <v>0</v>
      </c>
      <c r="I690" s="5">
        <v>0</v>
      </c>
      <c r="J690" s="5">
        <v>0</v>
      </c>
      <c r="K690" s="19">
        <v>0</v>
      </c>
      <c r="L690" s="19">
        <v>0</v>
      </c>
      <c r="M690" s="5">
        <v>0</v>
      </c>
      <c r="N690" s="26">
        <v>0</v>
      </c>
      <c r="O690" s="86">
        <f t="shared" si="698"/>
        <v>0</v>
      </c>
    </row>
    <row r="691" spans="1:15" ht="12" customHeight="1" x14ac:dyDescent="0.25">
      <c r="A691" s="99" t="s">
        <v>412</v>
      </c>
      <c r="B691" s="100"/>
      <c r="C691" s="100"/>
      <c r="D691" s="100"/>
      <c r="E691" s="100"/>
      <c r="F691" s="6">
        <f t="shared" ref="F691:G691" si="699">SUM(F682:F690)</f>
        <v>0</v>
      </c>
      <c r="G691" s="6">
        <f t="shared" si="699"/>
        <v>0</v>
      </c>
      <c r="H691" s="73">
        <f t="shared" ref="H691:K691" si="700">SUM(H682:H690)</f>
        <v>0</v>
      </c>
      <c r="I691" s="6">
        <f t="shared" ref="I691" si="701">SUM(I682:I690)</f>
        <v>0</v>
      </c>
      <c r="J691" s="6">
        <f t="shared" si="700"/>
        <v>0</v>
      </c>
      <c r="K691" s="6">
        <f t="shared" si="700"/>
        <v>0</v>
      </c>
      <c r="L691" s="6">
        <f t="shared" ref="L691" si="702">SUM(L682:L690)</f>
        <v>0</v>
      </c>
      <c r="M691" s="6">
        <f t="shared" ref="M691:O691" si="703">SUM(M682:M690)</f>
        <v>0</v>
      </c>
      <c r="N691" s="6">
        <f t="shared" ref="N691" si="704">SUM(N682:N690)</f>
        <v>0</v>
      </c>
      <c r="O691" s="6">
        <f t="shared" si="703"/>
        <v>0</v>
      </c>
    </row>
    <row r="692" spans="1:15" ht="12" customHeight="1" outlineLevel="1" x14ac:dyDescent="0.25">
      <c r="A692" s="3" t="s">
        <v>405</v>
      </c>
      <c r="B692" s="3" t="s">
        <v>413</v>
      </c>
      <c r="C692" s="3" t="s">
        <v>414</v>
      </c>
      <c r="D692" s="3" t="s">
        <v>128</v>
      </c>
      <c r="E692" s="4" t="s">
        <v>129</v>
      </c>
      <c r="F692" s="5">
        <v>0</v>
      </c>
      <c r="G692" s="5">
        <v>0</v>
      </c>
      <c r="H692" s="44">
        <v>0</v>
      </c>
      <c r="I692" s="5">
        <v>0</v>
      </c>
      <c r="J692" s="5">
        <v>0</v>
      </c>
      <c r="K692" s="19">
        <v>0</v>
      </c>
      <c r="L692" s="19">
        <v>0</v>
      </c>
      <c r="M692" s="30">
        <v>0</v>
      </c>
      <c r="N692" s="26">
        <v>0</v>
      </c>
      <c r="O692" s="86">
        <f>SUM(L692+N692)</f>
        <v>0</v>
      </c>
    </row>
    <row r="693" spans="1:15" ht="12" customHeight="1" outlineLevel="1" x14ac:dyDescent="0.25">
      <c r="A693" s="3" t="s">
        <v>405</v>
      </c>
      <c r="B693" s="3" t="s">
        <v>413</v>
      </c>
      <c r="C693" s="3" t="s">
        <v>414</v>
      </c>
      <c r="D693" s="3" t="s">
        <v>130</v>
      </c>
      <c r="E693" s="4" t="s">
        <v>131</v>
      </c>
      <c r="F693" s="5">
        <v>0</v>
      </c>
      <c r="G693" s="5">
        <v>0</v>
      </c>
      <c r="H693" s="44">
        <v>0</v>
      </c>
      <c r="I693" s="5">
        <v>0</v>
      </c>
      <c r="J693" s="5">
        <v>0</v>
      </c>
      <c r="K693" s="19">
        <v>0</v>
      </c>
      <c r="L693" s="19">
        <v>0</v>
      </c>
      <c r="M693" s="30">
        <v>0</v>
      </c>
      <c r="N693" s="26">
        <v>0</v>
      </c>
      <c r="O693" s="86">
        <f t="shared" ref="O693:O698" si="705">SUM(L693+N693)</f>
        <v>0</v>
      </c>
    </row>
    <row r="694" spans="1:15" ht="12" customHeight="1" outlineLevel="1" x14ac:dyDescent="0.25">
      <c r="A694" s="3" t="s">
        <v>405</v>
      </c>
      <c r="B694" s="3" t="s">
        <v>413</v>
      </c>
      <c r="C694" s="3" t="s">
        <v>414</v>
      </c>
      <c r="D694" s="3" t="s">
        <v>132</v>
      </c>
      <c r="E694" s="4" t="s">
        <v>133</v>
      </c>
      <c r="F694" s="5">
        <v>0</v>
      </c>
      <c r="G694" s="5">
        <v>0</v>
      </c>
      <c r="H694" s="44">
        <v>0</v>
      </c>
      <c r="I694" s="5">
        <v>0</v>
      </c>
      <c r="J694" s="5">
        <v>0</v>
      </c>
      <c r="K694" s="19">
        <v>11000</v>
      </c>
      <c r="L694" s="19">
        <v>11000</v>
      </c>
      <c r="M694" s="30">
        <v>0</v>
      </c>
      <c r="N694" s="26">
        <v>0</v>
      </c>
      <c r="O694" s="86">
        <f t="shared" si="705"/>
        <v>11000</v>
      </c>
    </row>
    <row r="695" spans="1:15" ht="12" customHeight="1" outlineLevel="1" x14ac:dyDescent="0.25">
      <c r="A695" s="3" t="s">
        <v>405</v>
      </c>
      <c r="B695" s="3" t="s">
        <v>413</v>
      </c>
      <c r="C695" s="3" t="s">
        <v>414</v>
      </c>
      <c r="D695" s="3" t="s">
        <v>134</v>
      </c>
      <c r="E695" s="4" t="s">
        <v>135</v>
      </c>
      <c r="F695" s="5">
        <v>0</v>
      </c>
      <c r="G695" s="5">
        <v>0</v>
      </c>
      <c r="H695" s="44">
        <v>0</v>
      </c>
      <c r="I695" s="5">
        <v>0</v>
      </c>
      <c r="J695" s="5">
        <v>0</v>
      </c>
      <c r="K695" s="19">
        <v>50000</v>
      </c>
      <c r="L695" s="19">
        <v>50000</v>
      </c>
      <c r="M695" s="30">
        <v>0</v>
      </c>
      <c r="N695" s="26">
        <v>0</v>
      </c>
      <c r="O695" s="86">
        <f t="shared" si="705"/>
        <v>50000</v>
      </c>
    </row>
    <row r="696" spans="1:15" ht="12" customHeight="1" outlineLevel="1" x14ac:dyDescent="0.25">
      <c r="A696" s="3" t="s">
        <v>405</v>
      </c>
      <c r="B696" s="3" t="s">
        <v>413</v>
      </c>
      <c r="C696" s="3" t="s">
        <v>414</v>
      </c>
      <c r="D696" s="3" t="s">
        <v>136</v>
      </c>
      <c r="E696" s="4" t="s">
        <v>137</v>
      </c>
      <c r="F696" s="5">
        <v>0</v>
      </c>
      <c r="G696" s="5">
        <v>0</v>
      </c>
      <c r="H696" s="44">
        <v>0</v>
      </c>
      <c r="I696" s="5">
        <v>0</v>
      </c>
      <c r="J696" s="5">
        <v>0</v>
      </c>
      <c r="K696" s="19">
        <v>45000</v>
      </c>
      <c r="L696" s="19">
        <v>45000</v>
      </c>
      <c r="M696" s="30">
        <v>0</v>
      </c>
      <c r="N696" s="26">
        <v>0</v>
      </c>
      <c r="O696" s="86">
        <f t="shared" si="705"/>
        <v>45000</v>
      </c>
    </row>
    <row r="697" spans="1:15" ht="12" customHeight="1" outlineLevel="1" x14ac:dyDescent="0.25">
      <c r="A697" s="3" t="s">
        <v>405</v>
      </c>
      <c r="B697" s="3" t="s">
        <v>413</v>
      </c>
      <c r="C697" s="3" t="s">
        <v>414</v>
      </c>
      <c r="D697" s="3" t="s">
        <v>101</v>
      </c>
      <c r="E697" s="4" t="s">
        <v>102</v>
      </c>
      <c r="F697" s="5">
        <v>0</v>
      </c>
      <c r="G697" s="5">
        <v>0</v>
      </c>
      <c r="H697" s="44">
        <v>0</v>
      </c>
      <c r="I697" s="5">
        <v>0</v>
      </c>
      <c r="J697" s="5">
        <v>0</v>
      </c>
      <c r="K697" s="19">
        <v>5000</v>
      </c>
      <c r="L697" s="19">
        <v>5000</v>
      </c>
      <c r="M697" s="30">
        <v>0</v>
      </c>
      <c r="N697" s="26">
        <v>0</v>
      </c>
      <c r="O697" s="86">
        <f t="shared" si="705"/>
        <v>5000</v>
      </c>
    </row>
    <row r="698" spans="1:15" ht="12" customHeight="1" outlineLevel="1" x14ac:dyDescent="0.25">
      <c r="A698" s="3" t="s">
        <v>405</v>
      </c>
      <c r="B698" s="3" t="s">
        <v>413</v>
      </c>
      <c r="C698" s="3" t="s">
        <v>414</v>
      </c>
      <c r="D698" s="3" t="s">
        <v>84</v>
      </c>
      <c r="E698" s="4" t="s">
        <v>85</v>
      </c>
      <c r="F698" s="5">
        <v>0</v>
      </c>
      <c r="G698" s="5">
        <v>0</v>
      </c>
      <c r="H698" s="44">
        <v>0</v>
      </c>
      <c r="I698" s="5">
        <v>0</v>
      </c>
      <c r="J698" s="5">
        <v>0</v>
      </c>
      <c r="K698" s="19">
        <v>5000</v>
      </c>
      <c r="L698" s="19">
        <v>5000</v>
      </c>
      <c r="M698" s="30">
        <v>0</v>
      </c>
      <c r="N698" s="26">
        <v>0</v>
      </c>
      <c r="O698" s="86">
        <f t="shared" si="705"/>
        <v>5000</v>
      </c>
    </row>
    <row r="699" spans="1:15" ht="12" customHeight="1" x14ac:dyDescent="0.25">
      <c r="A699" s="99" t="s">
        <v>415</v>
      </c>
      <c r="B699" s="100"/>
      <c r="C699" s="100"/>
      <c r="D699" s="100"/>
      <c r="E699" s="100"/>
      <c r="F699" s="6">
        <f t="shared" ref="F699:G699" si="706">SUM(F692:F698)</f>
        <v>0</v>
      </c>
      <c r="G699" s="6">
        <f t="shared" si="706"/>
        <v>0</v>
      </c>
      <c r="H699" s="73">
        <f t="shared" ref="H699:K699" si="707">SUM(H692:H698)</f>
        <v>0</v>
      </c>
      <c r="I699" s="6">
        <f t="shared" ref="I699" si="708">SUM(I692:I698)</f>
        <v>0</v>
      </c>
      <c r="J699" s="6">
        <f t="shared" si="707"/>
        <v>0</v>
      </c>
      <c r="K699" s="6">
        <f t="shared" si="707"/>
        <v>116000</v>
      </c>
      <c r="L699" s="6">
        <f t="shared" ref="L699" si="709">SUM(L692:L698)</f>
        <v>116000</v>
      </c>
      <c r="M699" s="6">
        <f t="shared" ref="M699:O699" si="710">SUM(M692:M698)</f>
        <v>0</v>
      </c>
      <c r="N699" s="6">
        <f t="shared" ref="N699" si="711">SUM(N692:N698)</f>
        <v>0</v>
      </c>
      <c r="O699" s="6">
        <f t="shared" si="710"/>
        <v>116000</v>
      </c>
    </row>
    <row r="700" spans="1:15" ht="12" customHeight="1" outlineLevel="1" x14ac:dyDescent="0.25">
      <c r="A700" s="3" t="s">
        <v>405</v>
      </c>
      <c r="B700" s="3" t="s">
        <v>416</v>
      </c>
      <c r="C700" s="3" t="s">
        <v>159</v>
      </c>
      <c r="D700" s="3" t="s">
        <v>130</v>
      </c>
      <c r="E700" s="4" t="s">
        <v>131</v>
      </c>
      <c r="F700" s="5">
        <v>0</v>
      </c>
      <c r="G700" s="5">
        <v>0</v>
      </c>
      <c r="H700" s="44">
        <v>0</v>
      </c>
      <c r="I700" s="5">
        <v>0</v>
      </c>
      <c r="J700" s="5">
        <v>0</v>
      </c>
      <c r="K700" s="19">
        <v>6000</v>
      </c>
      <c r="L700" s="19">
        <v>6000</v>
      </c>
      <c r="M700" s="30">
        <v>0</v>
      </c>
      <c r="N700" s="26">
        <v>0</v>
      </c>
      <c r="O700" s="86">
        <f>SUM(L700+N700)</f>
        <v>6000</v>
      </c>
    </row>
    <row r="701" spans="1:15" ht="12" customHeight="1" outlineLevel="1" x14ac:dyDescent="0.25">
      <c r="A701" s="3" t="s">
        <v>405</v>
      </c>
      <c r="B701" s="3" t="s">
        <v>416</v>
      </c>
      <c r="C701" s="3" t="s">
        <v>159</v>
      </c>
      <c r="D701" s="3" t="s">
        <v>138</v>
      </c>
      <c r="E701" s="4" t="s">
        <v>139</v>
      </c>
      <c r="F701" s="5">
        <v>0</v>
      </c>
      <c r="G701" s="5">
        <v>0</v>
      </c>
      <c r="H701" s="44">
        <v>0</v>
      </c>
      <c r="I701" s="5">
        <v>0</v>
      </c>
      <c r="J701" s="5">
        <v>0</v>
      </c>
      <c r="K701" s="19">
        <v>30000</v>
      </c>
      <c r="L701" s="19">
        <v>30000</v>
      </c>
      <c r="M701" s="30">
        <v>0</v>
      </c>
      <c r="N701" s="26">
        <v>0</v>
      </c>
      <c r="O701" s="86">
        <f t="shared" ref="O701:O705" si="712">SUM(L701+N701)</f>
        <v>30000</v>
      </c>
    </row>
    <row r="702" spans="1:15" ht="12" customHeight="1" outlineLevel="1" x14ac:dyDescent="0.25">
      <c r="A702" s="3" t="s">
        <v>405</v>
      </c>
      <c r="B702" s="3" t="s">
        <v>416</v>
      </c>
      <c r="C702" s="3" t="s">
        <v>159</v>
      </c>
      <c r="D702" s="3" t="s">
        <v>144</v>
      </c>
      <c r="E702" s="4" t="s">
        <v>145</v>
      </c>
      <c r="F702" s="5">
        <v>0</v>
      </c>
      <c r="G702" s="5">
        <v>0</v>
      </c>
      <c r="H702" s="44">
        <v>0</v>
      </c>
      <c r="I702" s="5">
        <v>0</v>
      </c>
      <c r="J702" s="5">
        <v>0</v>
      </c>
      <c r="K702" s="19">
        <v>9000</v>
      </c>
      <c r="L702" s="19">
        <v>9000</v>
      </c>
      <c r="M702" s="30">
        <v>0</v>
      </c>
      <c r="N702" s="26">
        <v>0</v>
      </c>
      <c r="O702" s="86">
        <f t="shared" si="712"/>
        <v>9000</v>
      </c>
    </row>
    <row r="703" spans="1:15" ht="12" customHeight="1" outlineLevel="1" x14ac:dyDescent="0.25">
      <c r="A703" s="3" t="s">
        <v>405</v>
      </c>
      <c r="B703" s="3" t="s">
        <v>416</v>
      </c>
      <c r="C703" s="3" t="s">
        <v>159</v>
      </c>
      <c r="D703" s="3" t="s">
        <v>101</v>
      </c>
      <c r="E703" s="4" t="s">
        <v>102</v>
      </c>
      <c r="F703" s="5">
        <v>0</v>
      </c>
      <c r="G703" s="5">
        <v>0</v>
      </c>
      <c r="H703" s="44">
        <v>0</v>
      </c>
      <c r="I703" s="5">
        <v>0</v>
      </c>
      <c r="J703" s="5">
        <v>0</v>
      </c>
      <c r="K703" s="19">
        <v>1000</v>
      </c>
      <c r="L703" s="19">
        <v>1000</v>
      </c>
      <c r="M703" s="30">
        <v>0</v>
      </c>
      <c r="N703" s="26">
        <v>0</v>
      </c>
      <c r="O703" s="86">
        <f t="shared" si="712"/>
        <v>1000</v>
      </c>
    </row>
    <row r="704" spans="1:15" ht="12" customHeight="1" outlineLevel="1" x14ac:dyDescent="0.25">
      <c r="A704" s="3" t="s">
        <v>405</v>
      </c>
      <c r="B704" s="3" t="s">
        <v>416</v>
      </c>
      <c r="C704" s="3" t="s">
        <v>159</v>
      </c>
      <c r="D704" s="3" t="s">
        <v>84</v>
      </c>
      <c r="E704" s="4" t="s">
        <v>85</v>
      </c>
      <c r="F704" s="5">
        <v>0</v>
      </c>
      <c r="G704" s="5">
        <v>0</v>
      </c>
      <c r="H704" s="44">
        <v>0</v>
      </c>
      <c r="I704" s="5">
        <v>0</v>
      </c>
      <c r="J704" s="5">
        <v>0</v>
      </c>
      <c r="K704" s="19">
        <v>10000</v>
      </c>
      <c r="L704" s="19">
        <v>10000</v>
      </c>
      <c r="M704" s="30">
        <v>0</v>
      </c>
      <c r="N704" s="26">
        <v>0</v>
      </c>
      <c r="O704" s="86">
        <f t="shared" si="712"/>
        <v>10000</v>
      </c>
    </row>
    <row r="705" spans="1:15" ht="12" customHeight="1" outlineLevel="1" x14ac:dyDescent="0.25">
      <c r="A705" s="3" t="s">
        <v>405</v>
      </c>
      <c r="B705" s="3" t="s">
        <v>416</v>
      </c>
      <c r="C705" s="3" t="s">
        <v>159</v>
      </c>
      <c r="D705" s="3" t="s">
        <v>334</v>
      </c>
      <c r="E705" s="4" t="s">
        <v>335</v>
      </c>
      <c r="F705" s="5">
        <v>0</v>
      </c>
      <c r="G705" s="5">
        <v>0</v>
      </c>
      <c r="H705" s="44">
        <v>0</v>
      </c>
      <c r="I705" s="5">
        <v>0</v>
      </c>
      <c r="J705" s="5">
        <v>0</v>
      </c>
      <c r="K705" s="19">
        <v>2440</v>
      </c>
      <c r="L705" s="19">
        <v>2440</v>
      </c>
      <c r="M705" s="30">
        <v>0</v>
      </c>
      <c r="N705" s="26">
        <v>0</v>
      </c>
      <c r="O705" s="86">
        <f t="shared" si="712"/>
        <v>2440</v>
      </c>
    </row>
    <row r="706" spans="1:15" ht="12" customHeight="1" x14ac:dyDescent="0.25">
      <c r="A706" s="99" t="s">
        <v>417</v>
      </c>
      <c r="B706" s="100"/>
      <c r="C706" s="100"/>
      <c r="D706" s="100"/>
      <c r="E706" s="100"/>
      <c r="F706" s="6">
        <f t="shared" ref="F706:G706" si="713">SUM(F700:F705)</f>
        <v>0</v>
      </c>
      <c r="G706" s="6">
        <f t="shared" si="713"/>
        <v>0</v>
      </c>
      <c r="H706" s="73">
        <f t="shared" ref="H706:K706" si="714">SUM(H700:H705)</f>
        <v>0</v>
      </c>
      <c r="I706" s="6">
        <f t="shared" ref="I706" si="715">SUM(I700:I705)</f>
        <v>0</v>
      </c>
      <c r="J706" s="6">
        <f t="shared" si="714"/>
        <v>0</v>
      </c>
      <c r="K706" s="6">
        <f t="shared" si="714"/>
        <v>58440</v>
      </c>
      <c r="L706" s="6">
        <f t="shared" ref="L706" si="716">SUM(L700:L705)</f>
        <v>58440</v>
      </c>
      <c r="M706" s="6">
        <f t="shared" ref="M706:O706" si="717">SUM(M700:M705)</f>
        <v>0</v>
      </c>
      <c r="N706" s="6">
        <f t="shared" ref="N706" si="718">SUM(N700:N705)</f>
        <v>0</v>
      </c>
      <c r="O706" s="6">
        <f t="shared" si="717"/>
        <v>58440</v>
      </c>
    </row>
    <row r="707" spans="1:15" ht="12" customHeight="1" outlineLevel="1" x14ac:dyDescent="0.25">
      <c r="A707" s="3" t="s">
        <v>405</v>
      </c>
      <c r="B707" s="3" t="s">
        <v>418</v>
      </c>
      <c r="C707" s="3" t="s">
        <v>419</v>
      </c>
      <c r="D707" s="3" t="s">
        <v>606</v>
      </c>
      <c r="E707" s="4" t="s">
        <v>607</v>
      </c>
      <c r="F707" s="5">
        <v>0</v>
      </c>
      <c r="G707" s="5">
        <v>0</v>
      </c>
      <c r="H707" s="44">
        <v>0</v>
      </c>
      <c r="I707" s="5">
        <v>0</v>
      </c>
      <c r="J707" s="5">
        <v>0</v>
      </c>
      <c r="K707" s="19">
        <v>15000</v>
      </c>
      <c r="L707" s="19">
        <v>15000</v>
      </c>
      <c r="M707" s="30">
        <v>0</v>
      </c>
      <c r="N707" s="26">
        <v>0</v>
      </c>
      <c r="O707" s="86">
        <f>SUM(L707+N707)</f>
        <v>15000</v>
      </c>
    </row>
    <row r="708" spans="1:15" ht="12" customHeight="1" outlineLevel="1" x14ac:dyDescent="0.25">
      <c r="A708" s="3" t="s">
        <v>405</v>
      </c>
      <c r="B708" s="3" t="s">
        <v>418</v>
      </c>
      <c r="C708" s="3" t="s">
        <v>419</v>
      </c>
      <c r="D708" s="3" t="s">
        <v>120</v>
      </c>
      <c r="E708" s="4" t="s">
        <v>121</v>
      </c>
      <c r="F708" s="5">
        <v>0</v>
      </c>
      <c r="G708" s="5">
        <v>0</v>
      </c>
      <c r="H708" s="44">
        <v>0</v>
      </c>
      <c r="I708" s="5">
        <v>0</v>
      </c>
      <c r="J708" s="5">
        <v>0</v>
      </c>
      <c r="K708" s="19">
        <v>65000</v>
      </c>
      <c r="L708" s="19">
        <v>65000</v>
      </c>
      <c r="M708" s="30">
        <v>0</v>
      </c>
      <c r="N708" s="26">
        <v>0</v>
      </c>
      <c r="O708" s="86">
        <f t="shared" ref="O708:O719" si="719">SUM(L708+N708)</f>
        <v>65000</v>
      </c>
    </row>
    <row r="709" spans="1:15" ht="12" customHeight="1" outlineLevel="1" x14ac:dyDescent="0.25">
      <c r="A709" s="3" t="s">
        <v>405</v>
      </c>
      <c r="B709" s="3" t="s">
        <v>418</v>
      </c>
      <c r="C709" s="3" t="s">
        <v>419</v>
      </c>
      <c r="D709" s="3" t="s">
        <v>420</v>
      </c>
      <c r="E709" s="4" t="s">
        <v>421</v>
      </c>
      <c r="F709" s="5">
        <v>0</v>
      </c>
      <c r="G709" s="5">
        <v>0</v>
      </c>
      <c r="H709" s="44">
        <v>0</v>
      </c>
      <c r="I709" s="5">
        <v>0</v>
      </c>
      <c r="J709" s="5">
        <v>0</v>
      </c>
      <c r="K709" s="19">
        <v>570000</v>
      </c>
      <c r="L709" s="19">
        <v>570000</v>
      </c>
      <c r="M709" s="30">
        <v>0</v>
      </c>
      <c r="N709" s="26">
        <v>0</v>
      </c>
      <c r="O709" s="86">
        <f t="shared" si="719"/>
        <v>570000</v>
      </c>
    </row>
    <row r="710" spans="1:15" ht="12" customHeight="1" outlineLevel="1" x14ac:dyDescent="0.25">
      <c r="A710" s="3" t="s">
        <v>405</v>
      </c>
      <c r="B710" s="3" t="s">
        <v>418</v>
      </c>
      <c r="C710" s="3" t="s">
        <v>419</v>
      </c>
      <c r="D710" s="3" t="s">
        <v>177</v>
      </c>
      <c r="E710" s="4" t="s">
        <v>178</v>
      </c>
      <c r="F710" s="5">
        <v>0</v>
      </c>
      <c r="G710" s="5">
        <v>0</v>
      </c>
      <c r="H710" s="44">
        <v>0</v>
      </c>
      <c r="I710" s="5">
        <v>0</v>
      </c>
      <c r="J710" s="5">
        <v>0</v>
      </c>
      <c r="K710" s="19">
        <v>55000</v>
      </c>
      <c r="L710" s="19">
        <v>55000</v>
      </c>
      <c r="M710" s="30">
        <v>0</v>
      </c>
      <c r="N710" s="26">
        <v>0</v>
      </c>
      <c r="O710" s="86">
        <f t="shared" si="719"/>
        <v>55000</v>
      </c>
    </row>
    <row r="711" spans="1:15" ht="12" customHeight="1" outlineLevel="1" x14ac:dyDescent="0.25">
      <c r="A711" s="3" t="s">
        <v>405</v>
      </c>
      <c r="B711" s="3" t="s">
        <v>418</v>
      </c>
      <c r="C711" s="3" t="s">
        <v>419</v>
      </c>
      <c r="D711" s="3" t="s">
        <v>122</v>
      </c>
      <c r="E711" s="4" t="s">
        <v>123</v>
      </c>
      <c r="F711" s="5">
        <v>0</v>
      </c>
      <c r="G711" s="5">
        <v>0</v>
      </c>
      <c r="H711" s="44">
        <v>0</v>
      </c>
      <c r="I711" s="5">
        <v>0</v>
      </c>
      <c r="J711" s="5">
        <v>0</v>
      </c>
      <c r="K711" s="19">
        <v>5000</v>
      </c>
      <c r="L711" s="19">
        <v>5000</v>
      </c>
      <c r="M711" s="30">
        <v>0</v>
      </c>
      <c r="N711" s="26">
        <v>0</v>
      </c>
      <c r="O711" s="86">
        <f t="shared" si="719"/>
        <v>5000</v>
      </c>
    </row>
    <row r="712" spans="1:15" ht="12" customHeight="1" outlineLevel="1" x14ac:dyDescent="0.25">
      <c r="A712" s="3" t="s">
        <v>405</v>
      </c>
      <c r="B712" s="3" t="s">
        <v>418</v>
      </c>
      <c r="C712" s="3" t="s">
        <v>419</v>
      </c>
      <c r="D712" s="3" t="s">
        <v>128</v>
      </c>
      <c r="E712" s="4" t="s">
        <v>129</v>
      </c>
      <c r="F712" s="5">
        <v>0</v>
      </c>
      <c r="G712" s="5">
        <v>0</v>
      </c>
      <c r="H712" s="44">
        <v>0</v>
      </c>
      <c r="I712" s="5">
        <v>0</v>
      </c>
      <c r="J712" s="5">
        <v>0</v>
      </c>
      <c r="K712" s="19">
        <v>5000</v>
      </c>
      <c r="L712" s="19">
        <v>5000</v>
      </c>
      <c r="M712" s="30">
        <v>0</v>
      </c>
      <c r="N712" s="26">
        <v>0</v>
      </c>
      <c r="O712" s="86">
        <f t="shared" si="719"/>
        <v>5000</v>
      </c>
    </row>
    <row r="713" spans="1:15" ht="12" customHeight="1" outlineLevel="1" x14ac:dyDescent="0.25">
      <c r="A713" s="3" t="s">
        <v>405</v>
      </c>
      <c r="B713" s="3" t="s">
        <v>418</v>
      </c>
      <c r="C713" s="3" t="s">
        <v>419</v>
      </c>
      <c r="D713" s="3" t="s">
        <v>130</v>
      </c>
      <c r="E713" s="4" t="s">
        <v>131</v>
      </c>
      <c r="F713" s="5">
        <v>0</v>
      </c>
      <c r="G713" s="5">
        <v>0</v>
      </c>
      <c r="H713" s="44">
        <v>0</v>
      </c>
      <c r="I713" s="5">
        <v>0</v>
      </c>
      <c r="J713" s="5">
        <v>0</v>
      </c>
      <c r="K713" s="19">
        <v>5000</v>
      </c>
      <c r="L713" s="19">
        <v>5000</v>
      </c>
      <c r="M713" s="30">
        <v>0</v>
      </c>
      <c r="N713" s="26">
        <v>0</v>
      </c>
      <c r="O713" s="86">
        <f t="shared" si="719"/>
        <v>5000</v>
      </c>
    </row>
    <row r="714" spans="1:15" ht="12" customHeight="1" outlineLevel="1" x14ac:dyDescent="0.25">
      <c r="A714" s="3" t="s">
        <v>405</v>
      </c>
      <c r="B714" s="3" t="s">
        <v>418</v>
      </c>
      <c r="C714" s="3" t="s">
        <v>419</v>
      </c>
      <c r="D714" s="3" t="s">
        <v>148</v>
      </c>
      <c r="E714" s="4" t="s">
        <v>149</v>
      </c>
      <c r="F714" s="5">
        <v>0</v>
      </c>
      <c r="G714" s="5">
        <v>0</v>
      </c>
      <c r="H714" s="44">
        <v>0</v>
      </c>
      <c r="I714" s="5">
        <v>0</v>
      </c>
      <c r="J714" s="5">
        <v>0</v>
      </c>
      <c r="K714" s="19">
        <v>9000</v>
      </c>
      <c r="L714" s="19">
        <v>9000</v>
      </c>
      <c r="M714" s="30">
        <v>0</v>
      </c>
      <c r="N714" s="26">
        <v>0</v>
      </c>
      <c r="O714" s="86">
        <f t="shared" si="719"/>
        <v>9000</v>
      </c>
    </row>
    <row r="715" spans="1:15" ht="12" customHeight="1" outlineLevel="1" x14ac:dyDescent="0.25">
      <c r="A715" s="3" t="s">
        <v>405</v>
      </c>
      <c r="B715" s="3" t="s">
        <v>418</v>
      </c>
      <c r="C715" s="3" t="s">
        <v>419</v>
      </c>
      <c r="D715" s="3" t="s">
        <v>101</v>
      </c>
      <c r="E715" s="4" t="s">
        <v>102</v>
      </c>
      <c r="F715" s="5">
        <v>0</v>
      </c>
      <c r="G715" s="5">
        <v>0</v>
      </c>
      <c r="H715" s="44">
        <v>0</v>
      </c>
      <c r="I715" s="5">
        <v>0</v>
      </c>
      <c r="J715" s="5">
        <v>0</v>
      </c>
      <c r="K715" s="19">
        <v>0</v>
      </c>
      <c r="L715" s="19">
        <v>0</v>
      </c>
      <c r="M715" s="30">
        <v>0</v>
      </c>
      <c r="N715" s="26">
        <v>0</v>
      </c>
      <c r="O715" s="86">
        <f t="shared" si="719"/>
        <v>0</v>
      </c>
    </row>
    <row r="716" spans="1:15" ht="12" customHeight="1" outlineLevel="1" x14ac:dyDescent="0.25">
      <c r="A716" s="3" t="s">
        <v>405</v>
      </c>
      <c r="B716" s="3" t="s">
        <v>418</v>
      </c>
      <c r="C716" s="3" t="s">
        <v>419</v>
      </c>
      <c r="D716" s="3" t="s">
        <v>183</v>
      </c>
      <c r="E716" s="4" t="s">
        <v>184</v>
      </c>
      <c r="F716" s="5">
        <v>0</v>
      </c>
      <c r="G716" s="5">
        <v>0</v>
      </c>
      <c r="H716" s="44">
        <v>0</v>
      </c>
      <c r="I716" s="5">
        <v>0</v>
      </c>
      <c r="J716" s="5">
        <v>0</v>
      </c>
      <c r="K716" s="19">
        <v>5000</v>
      </c>
      <c r="L716" s="19">
        <v>5000</v>
      </c>
      <c r="M716" s="30">
        <v>0</v>
      </c>
      <c r="N716" s="26">
        <v>0</v>
      </c>
      <c r="O716" s="86">
        <f t="shared" si="719"/>
        <v>5000</v>
      </c>
    </row>
    <row r="717" spans="1:15" ht="12" customHeight="1" outlineLevel="1" x14ac:dyDescent="0.25">
      <c r="A717" s="3" t="s">
        <v>405</v>
      </c>
      <c r="B717" s="3" t="s">
        <v>418</v>
      </c>
      <c r="C717" s="3" t="s">
        <v>419</v>
      </c>
      <c r="D717" s="3" t="s">
        <v>160</v>
      </c>
      <c r="E717" s="4" t="s">
        <v>161</v>
      </c>
      <c r="F717" s="5">
        <v>0</v>
      </c>
      <c r="G717" s="5">
        <v>0</v>
      </c>
      <c r="H717" s="44">
        <v>0</v>
      </c>
      <c r="I717" s="5">
        <v>0</v>
      </c>
      <c r="J717" s="5">
        <v>0</v>
      </c>
      <c r="K717" s="19">
        <v>10000</v>
      </c>
      <c r="L717" s="19">
        <v>10000</v>
      </c>
      <c r="M717" s="30">
        <v>0</v>
      </c>
      <c r="N717" s="26">
        <v>0</v>
      </c>
      <c r="O717" s="86">
        <f t="shared" si="719"/>
        <v>10000</v>
      </c>
    </row>
    <row r="718" spans="1:15" ht="12" customHeight="1" outlineLevel="1" x14ac:dyDescent="0.25">
      <c r="A718" s="3" t="s">
        <v>405</v>
      </c>
      <c r="B718" s="3" t="s">
        <v>418</v>
      </c>
      <c r="C718" s="3" t="s">
        <v>419</v>
      </c>
      <c r="D718" s="3" t="s">
        <v>162</v>
      </c>
      <c r="E718" s="4" t="s">
        <v>163</v>
      </c>
      <c r="F718" s="5">
        <v>0</v>
      </c>
      <c r="G718" s="5">
        <v>0</v>
      </c>
      <c r="H718" s="44">
        <v>0</v>
      </c>
      <c r="I718" s="5">
        <v>0</v>
      </c>
      <c r="J718" s="5">
        <v>0</v>
      </c>
      <c r="K718" s="19">
        <v>0</v>
      </c>
      <c r="L718" s="19">
        <v>0</v>
      </c>
      <c r="M718" s="30">
        <v>0</v>
      </c>
      <c r="N718" s="26">
        <v>0</v>
      </c>
      <c r="O718" s="86">
        <f t="shared" si="719"/>
        <v>0</v>
      </c>
    </row>
    <row r="719" spans="1:15" ht="12" customHeight="1" outlineLevel="1" x14ac:dyDescent="0.25">
      <c r="A719" s="3" t="s">
        <v>405</v>
      </c>
      <c r="B719" s="3" t="s">
        <v>418</v>
      </c>
      <c r="C719" s="3" t="s">
        <v>419</v>
      </c>
      <c r="D719" s="3" t="s">
        <v>422</v>
      </c>
      <c r="E719" s="4" t="s">
        <v>423</v>
      </c>
      <c r="F719" s="5">
        <v>0</v>
      </c>
      <c r="G719" s="5">
        <v>0</v>
      </c>
      <c r="H719" s="44">
        <v>0</v>
      </c>
      <c r="I719" s="5">
        <v>0</v>
      </c>
      <c r="J719" s="5">
        <v>0</v>
      </c>
      <c r="K719" s="19">
        <v>50000</v>
      </c>
      <c r="L719" s="19">
        <v>50000</v>
      </c>
      <c r="M719" s="5">
        <v>0</v>
      </c>
      <c r="N719" s="26">
        <v>0</v>
      </c>
      <c r="O719" s="86">
        <f t="shared" si="719"/>
        <v>50000</v>
      </c>
    </row>
    <row r="720" spans="1:15" ht="12" customHeight="1" x14ac:dyDescent="0.25">
      <c r="A720" s="99" t="s">
        <v>424</v>
      </c>
      <c r="B720" s="100"/>
      <c r="C720" s="100"/>
      <c r="D720" s="100"/>
      <c r="E720" s="100"/>
      <c r="F720" s="6">
        <f t="shared" ref="F720:G720" si="720">SUM(F707:F719)</f>
        <v>0</v>
      </c>
      <c r="G720" s="6">
        <f t="shared" si="720"/>
        <v>0</v>
      </c>
      <c r="H720" s="73">
        <f t="shared" ref="H720:K720" si="721">SUM(H707:H719)</f>
        <v>0</v>
      </c>
      <c r="I720" s="6">
        <f t="shared" ref="I720" si="722">SUM(I707:I719)</f>
        <v>0</v>
      </c>
      <c r="J720" s="6">
        <f t="shared" si="721"/>
        <v>0</v>
      </c>
      <c r="K720" s="6">
        <f t="shared" si="721"/>
        <v>794000</v>
      </c>
      <c r="L720" s="6">
        <f t="shared" ref="L720" si="723">SUM(L707:L719)</f>
        <v>794000</v>
      </c>
      <c r="M720" s="6">
        <f t="shared" ref="M720:O720" si="724">SUM(M707:M719)</f>
        <v>0</v>
      </c>
      <c r="N720" s="6">
        <f t="shared" ref="N720" si="725">SUM(N707:N719)</f>
        <v>0</v>
      </c>
      <c r="O720" s="6">
        <f t="shared" si="724"/>
        <v>794000</v>
      </c>
    </row>
    <row r="721" spans="1:15" ht="12" customHeight="1" outlineLevel="1" x14ac:dyDescent="0.25">
      <c r="A721" s="3" t="s">
        <v>405</v>
      </c>
      <c r="B721" s="3" t="s">
        <v>425</v>
      </c>
      <c r="C721" s="3" t="s">
        <v>419</v>
      </c>
      <c r="D721" s="3" t="s">
        <v>420</v>
      </c>
      <c r="E721" s="4" t="s">
        <v>421</v>
      </c>
      <c r="F721" s="5">
        <v>0</v>
      </c>
      <c r="G721" s="5">
        <v>0</v>
      </c>
      <c r="H721" s="44">
        <v>0</v>
      </c>
      <c r="I721" s="5">
        <v>0</v>
      </c>
      <c r="J721" s="5">
        <v>0</v>
      </c>
      <c r="K721" s="19">
        <v>1895000</v>
      </c>
      <c r="L721" s="19">
        <v>1895000</v>
      </c>
      <c r="M721" s="30">
        <v>0</v>
      </c>
      <c r="N721" s="26">
        <v>0</v>
      </c>
      <c r="O721" s="86">
        <f>SUM(L721+N721)</f>
        <v>1895000</v>
      </c>
    </row>
    <row r="722" spans="1:15" ht="12" customHeight="1" outlineLevel="1" x14ac:dyDescent="0.25">
      <c r="A722" s="3" t="s">
        <v>405</v>
      </c>
      <c r="B722" s="3" t="s">
        <v>425</v>
      </c>
      <c r="C722" s="3" t="s">
        <v>419</v>
      </c>
      <c r="D722" s="3" t="s">
        <v>175</v>
      </c>
      <c r="E722" s="4" t="s">
        <v>176</v>
      </c>
      <c r="F722" s="5">
        <v>0</v>
      </c>
      <c r="G722" s="5">
        <v>0</v>
      </c>
      <c r="H722" s="44">
        <v>0</v>
      </c>
      <c r="I722" s="5">
        <v>0</v>
      </c>
      <c r="J722" s="5">
        <v>0</v>
      </c>
      <c r="K722" s="19">
        <v>474000</v>
      </c>
      <c r="L722" s="19">
        <v>474000</v>
      </c>
      <c r="M722" s="30">
        <v>0</v>
      </c>
      <c r="N722" s="26">
        <v>0</v>
      </c>
      <c r="O722" s="86">
        <f t="shared" ref="O722:O731" si="726">SUM(L722+N722)</f>
        <v>474000</v>
      </c>
    </row>
    <row r="723" spans="1:15" ht="12" customHeight="1" outlineLevel="1" x14ac:dyDescent="0.25">
      <c r="A723" s="3" t="s">
        <v>405</v>
      </c>
      <c r="B723" s="3" t="s">
        <v>425</v>
      </c>
      <c r="C723" s="3" t="s">
        <v>419</v>
      </c>
      <c r="D723" s="3" t="s">
        <v>177</v>
      </c>
      <c r="E723" s="4" t="s">
        <v>178</v>
      </c>
      <c r="F723" s="5">
        <v>0</v>
      </c>
      <c r="G723" s="5">
        <v>0</v>
      </c>
      <c r="H723" s="44">
        <v>0</v>
      </c>
      <c r="I723" s="5">
        <v>0</v>
      </c>
      <c r="J723" s="5">
        <v>0</v>
      </c>
      <c r="K723" s="19">
        <v>171000</v>
      </c>
      <c r="L723" s="19">
        <v>171000</v>
      </c>
      <c r="M723" s="30">
        <v>0</v>
      </c>
      <c r="N723" s="26">
        <v>0</v>
      </c>
      <c r="O723" s="86">
        <f t="shared" si="726"/>
        <v>171000</v>
      </c>
    </row>
    <row r="724" spans="1:15" ht="12" customHeight="1" outlineLevel="1" x14ac:dyDescent="0.25">
      <c r="A724" s="3" t="s">
        <v>405</v>
      </c>
      <c r="B724" s="3" t="s">
        <v>425</v>
      </c>
      <c r="C724" s="3" t="s">
        <v>419</v>
      </c>
      <c r="D724" s="3" t="s">
        <v>126</v>
      </c>
      <c r="E724" s="4" t="s">
        <v>127</v>
      </c>
      <c r="F724" s="5">
        <v>0</v>
      </c>
      <c r="G724" s="5">
        <v>0</v>
      </c>
      <c r="H724" s="44">
        <v>0</v>
      </c>
      <c r="I724" s="5">
        <v>0</v>
      </c>
      <c r="J724" s="5">
        <v>0</v>
      </c>
      <c r="K724" s="19">
        <v>2000</v>
      </c>
      <c r="L724" s="19">
        <v>2000</v>
      </c>
      <c r="M724" s="30">
        <v>0</v>
      </c>
      <c r="N724" s="26">
        <v>0</v>
      </c>
      <c r="O724" s="86">
        <f t="shared" si="726"/>
        <v>2000</v>
      </c>
    </row>
    <row r="725" spans="1:15" ht="12" customHeight="1" outlineLevel="1" x14ac:dyDescent="0.25">
      <c r="A725" s="3" t="s">
        <v>405</v>
      </c>
      <c r="B725" s="3" t="s">
        <v>425</v>
      </c>
      <c r="C725" s="3" t="s">
        <v>419</v>
      </c>
      <c r="D725" s="3" t="s">
        <v>128</v>
      </c>
      <c r="E725" s="4" t="s">
        <v>129</v>
      </c>
      <c r="F725" s="5">
        <v>0</v>
      </c>
      <c r="G725" s="5">
        <v>0</v>
      </c>
      <c r="H725" s="44">
        <v>0</v>
      </c>
      <c r="I725" s="5">
        <v>0</v>
      </c>
      <c r="J725" s="5">
        <v>0</v>
      </c>
      <c r="K725" s="19">
        <v>5000</v>
      </c>
      <c r="L725" s="19">
        <v>5000</v>
      </c>
      <c r="M725" s="30">
        <v>0</v>
      </c>
      <c r="N725" s="26">
        <v>0</v>
      </c>
      <c r="O725" s="86">
        <f t="shared" si="726"/>
        <v>5000</v>
      </c>
    </row>
    <row r="726" spans="1:15" ht="12" customHeight="1" outlineLevel="1" x14ac:dyDescent="0.25">
      <c r="A726" s="3" t="s">
        <v>405</v>
      </c>
      <c r="B726" s="3" t="s">
        <v>425</v>
      </c>
      <c r="C726" s="3" t="s">
        <v>419</v>
      </c>
      <c r="D726" s="3" t="s">
        <v>130</v>
      </c>
      <c r="E726" s="4" t="s">
        <v>131</v>
      </c>
      <c r="F726" s="5">
        <v>0</v>
      </c>
      <c r="G726" s="5">
        <v>0</v>
      </c>
      <c r="H726" s="44">
        <v>0</v>
      </c>
      <c r="I726" s="5">
        <v>0</v>
      </c>
      <c r="J726" s="5">
        <v>0</v>
      </c>
      <c r="K726" s="19">
        <v>5000</v>
      </c>
      <c r="L726" s="19">
        <v>5000</v>
      </c>
      <c r="M726" s="30">
        <v>0</v>
      </c>
      <c r="N726" s="26">
        <v>0</v>
      </c>
      <c r="O726" s="86">
        <f t="shared" si="726"/>
        <v>5000</v>
      </c>
    </row>
    <row r="727" spans="1:15" ht="12" customHeight="1" outlineLevel="1" x14ac:dyDescent="0.25">
      <c r="A727" s="3" t="s">
        <v>405</v>
      </c>
      <c r="B727" s="3" t="s">
        <v>425</v>
      </c>
      <c r="C727" s="3" t="s">
        <v>419</v>
      </c>
      <c r="D727" s="3" t="s">
        <v>142</v>
      </c>
      <c r="E727" s="4" t="s">
        <v>143</v>
      </c>
      <c r="F727" s="5">
        <v>0</v>
      </c>
      <c r="G727" s="5">
        <v>0</v>
      </c>
      <c r="H727" s="44">
        <v>0</v>
      </c>
      <c r="I727" s="5">
        <v>0</v>
      </c>
      <c r="J727" s="5">
        <v>0</v>
      </c>
      <c r="K727" s="19">
        <v>0</v>
      </c>
      <c r="L727" s="19">
        <v>0</v>
      </c>
      <c r="M727" s="30">
        <v>0</v>
      </c>
      <c r="N727" s="26">
        <v>0</v>
      </c>
      <c r="O727" s="86">
        <f t="shared" si="726"/>
        <v>0</v>
      </c>
    </row>
    <row r="728" spans="1:15" ht="12" customHeight="1" outlineLevel="1" x14ac:dyDescent="0.25">
      <c r="A728" s="3" t="s">
        <v>405</v>
      </c>
      <c r="B728" s="3" t="s">
        <v>425</v>
      </c>
      <c r="C728" s="3" t="s">
        <v>419</v>
      </c>
      <c r="D728" s="3" t="s">
        <v>148</v>
      </c>
      <c r="E728" s="4" t="s">
        <v>149</v>
      </c>
      <c r="F728" s="5">
        <v>0</v>
      </c>
      <c r="G728" s="5">
        <v>0</v>
      </c>
      <c r="H728" s="44">
        <v>0</v>
      </c>
      <c r="I728" s="5">
        <v>0</v>
      </c>
      <c r="J728" s="5">
        <v>0</v>
      </c>
      <c r="K728" s="19">
        <v>10000</v>
      </c>
      <c r="L728" s="19">
        <v>10000</v>
      </c>
      <c r="M728" s="30">
        <v>0</v>
      </c>
      <c r="N728" s="26">
        <v>0</v>
      </c>
      <c r="O728" s="86">
        <f t="shared" si="726"/>
        <v>10000</v>
      </c>
    </row>
    <row r="729" spans="1:15" ht="12" customHeight="1" outlineLevel="1" x14ac:dyDescent="0.25">
      <c r="A729" s="3" t="s">
        <v>405</v>
      </c>
      <c r="B729" s="3" t="s">
        <v>425</v>
      </c>
      <c r="C729" s="3" t="s">
        <v>419</v>
      </c>
      <c r="D729" s="3" t="s">
        <v>101</v>
      </c>
      <c r="E729" s="4" t="s">
        <v>102</v>
      </c>
      <c r="F729" s="5">
        <v>0</v>
      </c>
      <c r="G729" s="5">
        <v>0</v>
      </c>
      <c r="H729" s="44">
        <v>0</v>
      </c>
      <c r="I729" s="5">
        <v>0</v>
      </c>
      <c r="J729" s="5">
        <v>0</v>
      </c>
      <c r="K729" s="19">
        <v>10000</v>
      </c>
      <c r="L729" s="19">
        <v>10000</v>
      </c>
      <c r="M729" s="30">
        <v>0</v>
      </c>
      <c r="N729" s="26">
        <v>0</v>
      </c>
      <c r="O729" s="86">
        <f t="shared" si="726"/>
        <v>10000</v>
      </c>
    </row>
    <row r="730" spans="1:15" ht="12" customHeight="1" outlineLevel="1" x14ac:dyDescent="0.25">
      <c r="A730" s="3" t="s">
        <v>405</v>
      </c>
      <c r="B730" s="3" t="s">
        <v>425</v>
      </c>
      <c r="C730" s="3" t="s">
        <v>419</v>
      </c>
      <c r="D730" s="3" t="s">
        <v>183</v>
      </c>
      <c r="E730" s="4" t="s">
        <v>184</v>
      </c>
      <c r="F730" s="5">
        <v>0</v>
      </c>
      <c r="G730" s="5">
        <v>0</v>
      </c>
      <c r="H730" s="44">
        <v>0</v>
      </c>
      <c r="I730" s="5">
        <v>0</v>
      </c>
      <c r="J730" s="5">
        <v>0</v>
      </c>
      <c r="K730" s="19">
        <v>10000</v>
      </c>
      <c r="L730" s="19">
        <v>10000</v>
      </c>
      <c r="M730" s="30">
        <v>0</v>
      </c>
      <c r="N730" s="26">
        <v>0</v>
      </c>
      <c r="O730" s="86">
        <f t="shared" si="726"/>
        <v>10000</v>
      </c>
    </row>
    <row r="731" spans="1:15" ht="12" customHeight="1" outlineLevel="1" x14ac:dyDescent="0.25">
      <c r="A731" s="3" t="s">
        <v>405</v>
      </c>
      <c r="B731" s="3" t="s">
        <v>425</v>
      </c>
      <c r="C731" s="3" t="s">
        <v>419</v>
      </c>
      <c r="D731" s="3" t="s">
        <v>205</v>
      </c>
      <c r="E731" s="4" t="s">
        <v>206</v>
      </c>
      <c r="F731" s="5">
        <v>0</v>
      </c>
      <c r="G731" s="5">
        <v>0</v>
      </c>
      <c r="H731" s="44">
        <v>0</v>
      </c>
      <c r="I731" s="5">
        <v>0</v>
      </c>
      <c r="J731" s="5">
        <v>0</v>
      </c>
      <c r="K731" s="19">
        <v>0</v>
      </c>
      <c r="L731" s="19">
        <v>0</v>
      </c>
      <c r="M731" s="5">
        <v>0</v>
      </c>
      <c r="N731" s="26">
        <v>0</v>
      </c>
      <c r="O731" s="86">
        <f t="shared" si="726"/>
        <v>0</v>
      </c>
    </row>
    <row r="732" spans="1:15" ht="12" customHeight="1" x14ac:dyDescent="0.25">
      <c r="A732" s="99" t="s">
        <v>426</v>
      </c>
      <c r="B732" s="100"/>
      <c r="C732" s="100"/>
      <c r="D732" s="100"/>
      <c r="E732" s="100"/>
      <c r="F732" s="6">
        <f t="shared" ref="F732:G732" si="727">SUM(F721:F731)</f>
        <v>0</v>
      </c>
      <c r="G732" s="6">
        <f t="shared" si="727"/>
        <v>0</v>
      </c>
      <c r="H732" s="73">
        <f t="shared" ref="H732:K732" si="728">SUM(H721:H731)</f>
        <v>0</v>
      </c>
      <c r="I732" s="6">
        <f t="shared" ref="I732" si="729">SUM(I721:I731)</f>
        <v>0</v>
      </c>
      <c r="J732" s="6">
        <f t="shared" si="728"/>
        <v>0</v>
      </c>
      <c r="K732" s="6">
        <f t="shared" si="728"/>
        <v>2582000</v>
      </c>
      <c r="L732" s="6">
        <f t="shared" ref="L732" si="730">SUM(L721:L731)</f>
        <v>2582000</v>
      </c>
      <c r="M732" s="6">
        <f t="shared" ref="M732:O732" si="731">SUM(M721:M731)</f>
        <v>0</v>
      </c>
      <c r="N732" s="6">
        <f t="shared" ref="N732" si="732">SUM(N721:N731)</f>
        <v>0</v>
      </c>
      <c r="O732" s="6">
        <f t="shared" si="731"/>
        <v>2582000</v>
      </c>
    </row>
    <row r="733" spans="1:15" ht="12" customHeight="1" outlineLevel="1" x14ac:dyDescent="0.25">
      <c r="A733" s="3" t="s">
        <v>405</v>
      </c>
      <c r="B733" s="3" t="s">
        <v>427</v>
      </c>
      <c r="C733" s="3" t="s">
        <v>13</v>
      </c>
      <c r="D733" s="3" t="s">
        <v>72</v>
      </c>
      <c r="E733" s="4" t="s">
        <v>73</v>
      </c>
      <c r="F733" s="19">
        <v>0</v>
      </c>
      <c r="G733" s="19">
        <v>0</v>
      </c>
      <c r="H733" s="34">
        <v>0</v>
      </c>
      <c r="I733" s="80">
        <v>0</v>
      </c>
      <c r="J733" s="70">
        <f>SUM(G733+I733)</f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</row>
    <row r="734" spans="1:15" ht="12" customHeight="1" outlineLevel="1" x14ac:dyDescent="0.25">
      <c r="A734" s="3" t="s">
        <v>405</v>
      </c>
      <c r="B734" s="3" t="s">
        <v>427</v>
      </c>
      <c r="C734" s="3" t="s">
        <v>686</v>
      </c>
      <c r="D734" s="3" t="s">
        <v>120</v>
      </c>
      <c r="E734" s="4" t="s">
        <v>121</v>
      </c>
      <c r="F734" s="5">
        <v>0</v>
      </c>
      <c r="G734" s="5">
        <v>0</v>
      </c>
      <c r="H734" s="44">
        <v>0</v>
      </c>
      <c r="I734" s="5">
        <v>0</v>
      </c>
      <c r="J734" s="5">
        <v>0</v>
      </c>
      <c r="K734" s="19">
        <v>40000</v>
      </c>
      <c r="L734" s="19">
        <v>40000</v>
      </c>
      <c r="M734" s="5">
        <v>0</v>
      </c>
      <c r="N734" s="26">
        <v>0</v>
      </c>
      <c r="O734" s="86">
        <f>SUM(L734+N734)</f>
        <v>40000</v>
      </c>
    </row>
    <row r="735" spans="1:15" ht="12" customHeight="1" outlineLevel="1" x14ac:dyDescent="0.25">
      <c r="A735" s="3" t="s">
        <v>405</v>
      </c>
      <c r="B735" s="3" t="s">
        <v>693</v>
      </c>
      <c r="C735" s="3" t="s">
        <v>694</v>
      </c>
      <c r="D735" s="3" t="s">
        <v>120</v>
      </c>
      <c r="E735" s="4" t="s">
        <v>121</v>
      </c>
      <c r="F735" s="5">
        <v>0</v>
      </c>
      <c r="G735" s="5">
        <v>0</v>
      </c>
      <c r="H735" s="44">
        <v>0</v>
      </c>
      <c r="I735" s="5">
        <v>0</v>
      </c>
      <c r="J735" s="5">
        <v>0</v>
      </c>
      <c r="K735" s="19">
        <v>0</v>
      </c>
      <c r="L735" s="19">
        <v>0</v>
      </c>
      <c r="M735" s="5">
        <v>0</v>
      </c>
      <c r="N735" s="26">
        <v>0</v>
      </c>
      <c r="O735" s="86">
        <f t="shared" ref="O735:O751" si="733">SUM(L735+N735)</f>
        <v>0</v>
      </c>
    </row>
    <row r="736" spans="1:15" ht="12" customHeight="1" outlineLevel="1" x14ac:dyDescent="0.25">
      <c r="A736" s="3" t="s">
        <v>405</v>
      </c>
      <c r="B736" s="3" t="s">
        <v>693</v>
      </c>
      <c r="C736" s="3" t="s">
        <v>695</v>
      </c>
      <c r="D736" s="3" t="s">
        <v>120</v>
      </c>
      <c r="E736" s="4" t="s">
        <v>121</v>
      </c>
      <c r="F736" s="5">
        <v>0</v>
      </c>
      <c r="G736" s="5">
        <v>0</v>
      </c>
      <c r="H736" s="44">
        <v>0</v>
      </c>
      <c r="I736" s="5">
        <v>0</v>
      </c>
      <c r="J736" s="5">
        <v>0</v>
      </c>
      <c r="K736" s="19">
        <v>0</v>
      </c>
      <c r="L736" s="19">
        <v>0</v>
      </c>
      <c r="M736" s="5">
        <v>0</v>
      </c>
      <c r="N736" s="26">
        <v>0</v>
      </c>
      <c r="O736" s="86">
        <f t="shared" si="733"/>
        <v>0</v>
      </c>
    </row>
    <row r="737" spans="1:15" ht="12" customHeight="1" outlineLevel="1" x14ac:dyDescent="0.25">
      <c r="A737" s="3" t="s">
        <v>405</v>
      </c>
      <c r="B737" s="3" t="s">
        <v>427</v>
      </c>
      <c r="C737" s="3" t="s">
        <v>686</v>
      </c>
      <c r="D737" s="3" t="s">
        <v>420</v>
      </c>
      <c r="E737" s="4" t="s">
        <v>687</v>
      </c>
      <c r="F737" s="5">
        <v>0</v>
      </c>
      <c r="G737" s="5">
        <v>0</v>
      </c>
      <c r="H737" s="44">
        <v>0</v>
      </c>
      <c r="I737" s="5">
        <v>0</v>
      </c>
      <c r="J737" s="5">
        <v>0</v>
      </c>
      <c r="K737" s="19">
        <v>50000</v>
      </c>
      <c r="L737" s="19">
        <v>50000</v>
      </c>
      <c r="M737" s="5">
        <v>0</v>
      </c>
      <c r="N737" s="26">
        <v>0</v>
      </c>
      <c r="O737" s="86">
        <f t="shared" si="733"/>
        <v>50000</v>
      </c>
    </row>
    <row r="738" spans="1:15" ht="12" customHeight="1" outlineLevel="1" x14ac:dyDescent="0.25">
      <c r="A738" s="3" t="s">
        <v>405</v>
      </c>
      <c r="B738" s="3" t="s">
        <v>693</v>
      </c>
      <c r="C738" s="3" t="s">
        <v>694</v>
      </c>
      <c r="D738" s="3" t="s">
        <v>420</v>
      </c>
      <c r="E738" s="4" t="s">
        <v>687</v>
      </c>
      <c r="F738" s="5">
        <v>0</v>
      </c>
      <c r="G738" s="5">
        <v>0</v>
      </c>
      <c r="H738" s="44">
        <v>0</v>
      </c>
      <c r="I738" s="5">
        <v>0</v>
      </c>
      <c r="J738" s="5">
        <v>0</v>
      </c>
      <c r="K738" s="19">
        <v>0</v>
      </c>
      <c r="L738" s="19">
        <v>0</v>
      </c>
      <c r="M738" s="5">
        <v>0</v>
      </c>
      <c r="N738" s="26">
        <v>0</v>
      </c>
      <c r="O738" s="86">
        <f t="shared" si="733"/>
        <v>0</v>
      </c>
    </row>
    <row r="739" spans="1:15" ht="12" customHeight="1" outlineLevel="1" x14ac:dyDescent="0.25">
      <c r="A739" s="3" t="s">
        <v>405</v>
      </c>
      <c r="B739" s="3" t="s">
        <v>693</v>
      </c>
      <c r="C739" s="3" t="s">
        <v>695</v>
      </c>
      <c r="D739" s="3" t="s">
        <v>420</v>
      </c>
      <c r="E739" s="4" t="s">
        <v>687</v>
      </c>
      <c r="F739" s="5">
        <v>0</v>
      </c>
      <c r="G739" s="5">
        <v>0</v>
      </c>
      <c r="H739" s="44">
        <v>0</v>
      </c>
      <c r="I739" s="5">
        <v>0</v>
      </c>
      <c r="J739" s="5">
        <v>0</v>
      </c>
      <c r="K739" s="19">
        <v>0</v>
      </c>
      <c r="L739" s="19">
        <v>0</v>
      </c>
      <c r="M739" s="5">
        <v>0</v>
      </c>
      <c r="N739" s="26">
        <v>0</v>
      </c>
      <c r="O739" s="86">
        <f t="shared" si="733"/>
        <v>0</v>
      </c>
    </row>
    <row r="740" spans="1:15" ht="12" customHeight="1" outlineLevel="1" x14ac:dyDescent="0.25">
      <c r="A740" s="3" t="s">
        <v>405</v>
      </c>
      <c r="B740" s="3" t="s">
        <v>427</v>
      </c>
      <c r="C740" s="3" t="s">
        <v>686</v>
      </c>
      <c r="D740" s="3" t="s">
        <v>130</v>
      </c>
      <c r="E740" s="4" t="s">
        <v>131</v>
      </c>
      <c r="F740" s="5">
        <v>0</v>
      </c>
      <c r="G740" s="5">
        <v>0</v>
      </c>
      <c r="H740" s="44">
        <v>0</v>
      </c>
      <c r="I740" s="5">
        <v>0</v>
      </c>
      <c r="J740" s="5">
        <v>0</v>
      </c>
      <c r="K740" s="19">
        <v>5000</v>
      </c>
      <c r="L740" s="19">
        <v>5000</v>
      </c>
      <c r="M740" s="30">
        <v>0</v>
      </c>
      <c r="N740" s="26">
        <v>0</v>
      </c>
      <c r="O740" s="86">
        <f t="shared" si="733"/>
        <v>5000</v>
      </c>
    </row>
    <row r="741" spans="1:15" ht="12" customHeight="1" outlineLevel="1" x14ac:dyDescent="0.25">
      <c r="A741" s="3" t="s">
        <v>405</v>
      </c>
      <c r="B741" s="3" t="s">
        <v>693</v>
      </c>
      <c r="C741" s="3" t="s">
        <v>694</v>
      </c>
      <c r="D741" s="3" t="s">
        <v>130</v>
      </c>
      <c r="E741" s="4" t="s">
        <v>131</v>
      </c>
      <c r="F741" s="5">
        <v>0</v>
      </c>
      <c r="G741" s="5">
        <v>0</v>
      </c>
      <c r="H741" s="44">
        <v>0</v>
      </c>
      <c r="I741" s="5">
        <v>0</v>
      </c>
      <c r="J741" s="5">
        <v>0</v>
      </c>
      <c r="K741" s="19">
        <v>0</v>
      </c>
      <c r="L741" s="19">
        <v>0</v>
      </c>
      <c r="M741" s="30">
        <v>0</v>
      </c>
      <c r="N741" s="26">
        <v>0</v>
      </c>
      <c r="O741" s="86">
        <f t="shared" si="733"/>
        <v>0</v>
      </c>
    </row>
    <row r="742" spans="1:15" ht="12" customHeight="1" outlineLevel="1" x14ac:dyDescent="0.25">
      <c r="A742" s="3" t="s">
        <v>405</v>
      </c>
      <c r="B742" s="3" t="s">
        <v>693</v>
      </c>
      <c r="C742" s="3" t="s">
        <v>695</v>
      </c>
      <c r="D742" s="3" t="s">
        <v>130</v>
      </c>
      <c r="E742" s="4" t="s">
        <v>131</v>
      </c>
      <c r="F742" s="5">
        <v>0</v>
      </c>
      <c r="G742" s="5">
        <v>0</v>
      </c>
      <c r="H742" s="44">
        <v>0</v>
      </c>
      <c r="I742" s="5">
        <v>0</v>
      </c>
      <c r="J742" s="5">
        <v>0</v>
      </c>
      <c r="K742" s="19">
        <v>0</v>
      </c>
      <c r="L742" s="19">
        <v>0</v>
      </c>
      <c r="M742" s="30">
        <v>0</v>
      </c>
      <c r="N742" s="26">
        <v>0</v>
      </c>
      <c r="O742" s="86">
        <f t="shared" si="733"/>
        <v>0</v>
      </c>
    </row>
    <row r="743" spans="1:15" ht="12" customHeight="1" outlineLevel="1" x14ac:dyDescent="0.25">
      <c r="A743" s="3" t="s">
        <v>405</v>
      </c>
      <c r="B743" s="3" t="s">
        <v>427</v>
      </c>
      <c r="C743" s="3" t="s">
        <v>686</v>
      </c>
      <c r="D743" s="3" t="s">
        <v>146</v>
      </c>
      <c r="E743" s="4" t="s">
        <v>147</v>
      </c>
      <c r="F743" s="5">
        <v>0</v>
      </c>
      <c r="G743" s="5">
        <v>0</v>
      </c>
      <c r="H743" s="44">
        <v>0</v>
      </c>
      <c r="I743" s="5">
        <v>0</v>
      </c>
      <c r="J743" s="5">
        <v>0</v>
      </c>
      <c r="K743" s="19">
        <v>5000</v>
      </c>
      <c r="L743" s="19">
        <v>5000</v>
      </c>
      <c r="M743" s="5">
        <v>0</v>
      </c>
      <c r="N743" s="26">
        <v>0</v>
      </c>
      <c r="O743" s="86">
        <f t="shared" si="733"/>
        <v>5000</v>
      </c>
    </row>
    <row r="744" spans="1:15" ht="12" customHeight="1" outlineLevel="1" x14ac:dyDescent="0.25">
      <c r="A744" s="3" t="s">
        <v>405</v>
      </c>
      <c r="B744" s="3" t="s">
        <v>693</v>
      </c>
      <c r="C744" s="3" t="s">
        <v>694</v>
      </c>
      <c r="D744" s="3" t="s">
        <v>146</v>
      </c>
      <c r="E744" s="4" t="s">
        <v>147</v>
      </c>
      <c r="F744" s="5">
        <v>0</v>
      </c>
      <c r="G744" s="5">
        <v>0</v>
      </c>
      <c r="H744" s="44">
        <v>0</v>
      </c>
      <c r="I744" s="5">
        <v>0</v>
      </c>
      <c r="J744" s="5">
        <v>0</v>
      </c>
      <c r="K744" s="19">
        <v>0</v>
      </c>
      <c r="L744" s="19">
        <v>0</v>
      </c>
      <c r="M744" s="5">
        <v>0</v>
      </c>
      <c r="N744" s="26">
        <v>0</v>
      </c>
      <c r="O744" s="86">
        <f t="shared" si="733"/>
        <v>0</v>
      </c>
    </row>
    <row r="745" spans="1:15" ht="12" customHeight="1" outlineLevel="1" x14ac:dyDescent="0.25">
      <c r="A745" s="3" t="s">
        <v>405</v>
      </c>
      <c r="B745" s="3" t="s">
        <v>693</v>
      </c>
      <c r="C745" s="3" t="s">
        <v>695</v>
      </c>
      <c r="D745" s="3" t="s">
        <v>146</v>
      </c>
      <c r="E745" s="4" t="s">
        <v>147</v>
      </c>
      <c r="F745" s="5">
        <v>0</v>
      </c>
      <c r="G745" s="5">
        <v>0</v>
      </c>
      <c r="H745" s="44">
        <v>0</v>
      </c>
      <c r="I745" s="5">
        <v>0</v>
      </c>
      <c r="J745" s="5">
        <v>0</v>
      </c>
      <c r="K745" s="19">
        <v>0</v>
      </c>
      <c r="L745" s="19">
        <v>0</v>
      </c>
      <c r="M745" s="5">
        <v>0</v>
      </c>
      <c r="N745" s="26">
        <v>0</v>
      </c>
      <c r="O745" s="86">
        <f t="shared" si="733"/>
        <v>0</v>
      </c>
    </row>
    <row r="746" spans="1:15" ht="12" customHeight="1" outlineLevel="1" x14ac:dyDescent="0.25">
      <c r="A746" s="3" t="s">
        <v>405</v>
      </c>
      <c r="B746" s="3" t="s">
        <v>427</v>
      </c>
      <c r="C746" s="3" t="s">
        <v>686</v>
      </c>
      <c r="D746" s="3" t="s">
        <v>101</v>
      </c>
      <c r="E746" s="4" t="s">
        <v>102</v>
      </c>
      <c r="F746" s="5">
        <v>0</v>
      </c>
      <c r="G746" s="5">
        <v>0</v>
      </c>
      <c r="H746" s="44">
        <v>0</v>
      </c>
      <c r="I746" s="5">
        <v>0</v>
      </c>
      <c r="J746" s="5">
        <v>0</v>
      </c>
      <c r="K746" s="19">
        <v>20000</v>
      </c>
      <c r="L746" s="19">
        <v>20000</v>
      </c>
      <c r="M746" s="5">
        <v>0</v>
      </c>
      <c r="N746" s="26">
        <v>0</v>
      </c>
      <c r="O746" s="86">
        <f t="shared" si="733"/>
        <v>20000</v>
      </c>
    </row>
    <row r="747" spans="1:15" ht="12" customHeight="1" outlineLevel="1" x14ac:dyDescent="0.25">
      <c r="A747" s="3" t="s">
        <v>405</v>
      </c>
      <c r="B747" s="3" t="s">
        <v>693</v>
      </c>
      <c r="C747" s="3" t="s">
        <v>694</v>
      </c>
      <c r="D747" s="3" t="s">
        <v>101</v>
      </c>
      <c r="E747" s="4" t="s">
        <v>102</v>
      </c>
      <c r="F747" s="5">
        <v>0</v>
      </c>
      <c r="G747" s="5">
        <v>0</v>
      </c>
      <c r="H747" s="44">
        <v>0</v>
      </c>
      <c r="I747" s="5">
        <v>0</v>
      </c>
      <c r="J747" s="5">
        <v>0</v>
      </c>
      <c r="K747" s="19">
        <v>0</v>
      </c>
      <c r="L747" s="19">
        <v>0</v>
      </c>
      <c r="M747" s="5">
        <v>0</v>
      </c>
      <c r="N747" s="26">
        <v>0</v>
      </c>
      <c r="O747" s="86">
        <f t="shared" si="733"/>
        <v>0</v>
      </c>
    </row>
    <row r="748" spans="1:15" ht="12" customHeight="1" outlineLevel="1" x14ac:dyDescent="0.25">
      <c r="A748" s="3" t="s">
        <v>405</v>
      </c>
      <c r="B748" s="3" t="s">
        <v>693</v>
      </c>
      <c r="C748" s="3" t="s">
        <v>695</v>
      </c>
      <c r="D748" s="3" t="s">
        <v>101</v>
      </c>
      <c r="E748" s="4" t="s">
        <v>102</v>
      </c>
      <c r="F748" s="5">
        <v>0</v>
      </c>
      <c r="G748" s="5">
        <v>0</v>
      </c>
      <c r="H748" s="44">
        <v>0</v>
      </c>
      <c r="I748" s="5">
        <v>0</v>
      </c>
      <c r="J748" s="5">
        <v>0</v>
      </c>
      <c r="K748" s="19">
        <v>0</v>
      </c>
      <c r="L748" s="19">
        <v>0</v>
      </c>
      <c r="M748" s="5">
        <v>0</v>
      </c>
      <c r="N748" s="26">
        <v>0</v>
      </c>
      <c r="O748" s="86">
        <f t="shared" si="733"/>
        <v>0</v>
      </c>
    </row>
    <row r="749" spans="1:15" ht="12" customHeight="1" outlineLevel="1" x14ac:dyDescent="0.25">
      <c r="A749" s="3" t="s">
        <v>405</v>
      </c>
      <c r="B749" s="3" t="s">
        <v>427</v>
      </c>
      <c r="C749" s="3" t="s">
        <v>686</v>
      </c>
      <c r="D749" s="3" t="s">
        <v>183</v>
      </c>
      <c r="E749" s="4" t="s">
        <v>184</v>
      </c>
      <c r="F749" s="5">
        <v>0</v>
      </c>
      <c r="G749" s="5">
        <v>0</v>
      </c>
      <c r="H749" s="44">
        <v>0</v>
      </c>
      <c r="I749" s="5">
        <v>0</v>
      </c>
      <c r="J749" s="5">
        <v>0</v>
      </c>
      <c r="K749" s="19">
        <v>2000</v>
      </c>
      <c r="L749" s="19">
        <v>2000</v>
      </c>
      <c r="M749" s="5">
        <v>0</v>
      </c>
      <c r="N749" s="26">
        <v>0</v>
      </c>
      <c r="O749" s="86">
        <f t="shared" si="733"/>
        <v>2000</v>
      </c>
    </row>
    <row r="750" spans="1:15" ht="12" customHeight="1" outlineLevel="1" x14ac:dyDescent="0.25">
      <c r="A750" s="3" t="s">
        <v>405</v>
      </c>
      <c r="B750" s="3" t="s">
        <v>693</v>
      </c>
      <c r="C750" s="3" t="s">
        <v>694</v>
      </c>
      <c r="D750" s="3" t="s">
        <v>183</v>
      </c>
      <c r="E750" s="4" t="s">
        <v>184</v>
      </c>
      <c r="F750" s="5">
        <v>0</v>
      </c>
      <c r="G750" s="5">
        <v>0</v>
      </c>
      <c r="H750" s="44">
        <v>0</v>
      </c>
      <c r="I750" s="5">
        <v>0</v>
      </c>
      <c r="J750" s="5">
        <v>0</v>
      </c>
      <c r="K750" s="19">
        <v>0</v>
      </c>
      <c r="L750" s="19">
        <v>0</v>
      </c>
      <c r="M750" s="5">
        <v>0</v>
      </c>
      <c r="N750" s="26">
        <v>0</v>
      </c>
      <c r="O750" s="86">
        <f t="shared" si="733"/>
        <v>0</v>
      </c>
    </row>
    <row r="751" spans="1:15" ht="12" customHeight="1" outlineLevel="1" x14ac:dyDescent="0.25">
      <c r="A751" s="3" t="s">
        <v>405</v>
      </c>
      <c r="B751" s="3" t="s">
        <v>427</v>
      </c>
      <c r="C751" s="3" t="s">
        <v>428</v>
      </c>
      <c r="D751" s="3" t="s">
        <v>429</v>
      </c>
      <c r="E751" s="4" t="s">
        <v>430</v>
      </c>
      <c r="F751" s="5">
        <v>0</v>
      </c>
      <c r="G751" s="5">
        <v>0</v>
      </c>
      <c r="H751" s="44">
        <v>0</v>
      </c>
      <c r="I751" s="5">
        <v>0</v>
      </c>
      <c r="J751" s="5">
        <v>0</v>
      </c>
      <c r="K751" s="19">
        <v>75000</v>
      </c>
      <c r="L751" s="19">
        <v>75000</v>
      </c>
      <c r="M751" s="30">
        <v>0</v>
      </c>
      <c r="N751" s="26">
        <v>0</v>
      </c>
      <c r="O751" s="86">
        <f t="shared" si="733"/>
        <v>75000</v>
      </c>
    </row>
    <row r="752" spans="1:15" ht="12" customHeight="1" x14ac:dyDescent="0.25">
      <c r="A752" s="99" t="s">
        <v>431</v>
      </c>
      <c r="B752" s="100"/>
      <c r="C752" s="100"/>
      <c r="D752" s="100"/>
      <c r="E752" s="100"/>
      <c r="F752" s="6">
        <f t="shared" ref="F752:G752" si="734">SUM(F733:F751)</f>
        <v>0</v>
      </c>
      <c r="G752" s="6">
        <f t="shared" si="734"/>
        <v>0</v>
      </c>
      <c r="H752" s="73">
        <f t="shared" ref="H752:O752" si="735">SUM(H733:H751)</f>
        <v>0</v>
      </c>
      <c r="I752" s="6">
        <f t="shared" ref="I752" si="736">SUM(I733:I751)</f>
        <v>0</v>
      </c>
      <c r="J752" s="6">
        <f t="shared" si="735"/>
        <v>0</v>
      </c>
      <c r="K752" s="6">
        <f t="shared" ref="K752:L752" si="737">SUM(K733:K751)</f>
        <v>197000</v>
      </c>
      <c r="L752" s="6">
        <f t="shared" si="737"/>
        <v>197000</v>
      </c>
      <c r="M752" s="6">
        <f t="shared" si="735"/>
        <v>0</v>
      </c>
      <c r="N752" s="6">
        <f t="shared" ref="N752" si="738">SUM(N733:N751)</f>
        <v>0</v>
      </c>
      <c r="O752" s="6">
        <f t="shared" si="735"/>
        <v>197000</v>
      </c>
    </row>
    <row r="753" spans="1:15" ht="12" customHeight="1" outlineLevel="1" x14ac:dyDescent="0.25">
      <c r="A753" s="3" t="s">
        <v>405</v>
      </c>
      <c r="B753" s="3" t="s">
        <v>432</v>
      </c>
      <c r="C753" s="3" t="s">
        <v>159</v>
      </c>
      <c r="D753" s="3" t="s">
        <v>169</v>
      </c>
      <c r="E753" s="4" t="s">
        <v>170</v>
      </c>
      <c r="F753" s="19">
        <v>0</v>
      </c>
      <c r="G753" s="19">
        <v>0</v>
      </c>
      <c r="H753" s="34">
        <v>0</v>
      </c>
      <c r="I753" s="80">
        <v>0</v>
      </c>
      <c r="J753" s="70">
        <f>SUM(G753+I753)</f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</row>
    <row r="754" spans="1:15" ht="12" customHeight="1" outlineLevel="1" x14ac:dyDescent="0.25">
      <c r="A754" s="3" t="s">
        <v>405</v>
      </c>
      <c r="B754" s="3" t="s">
        <v>432</v>
      </c>
      <c r="C754" s="3" t="s">
        <v>159</v>
      </c>
      <c r="D754" s="3" t="s">
        <v>279</v>
      </c>
      <c r="E754" s="4" t="s">
        <v>596</v>
      </c>
      <c r="F754" s="19">
        <v>0</v>
      </c>
      <c r="G754" s="19">
        <v>0</v>
      </c>
      <c r="H754" s="44">
        <v>0</v>
      </c>
      <c r="I754" s="25">
        <v>0</v>
      </c>
      <c r="J754" s="70">
        <f t="shared" ref="J754:J756" si="739">SUM(G754+I754)</f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</row>
    <row r="755" spans="1:15" ht="12" customHeight="1" outlineLevel="1" x14ac:dyDescent="0.25">
      <c r="A755" s="3" t="s">
        <v>405</v>
      </c>
      <c r="B755" s="3" t="s">
        <v>432</v>
      </c>
      <c r="C755" s="3" t="s">
        <v>159</v>
      </c>
      <c r="D755" s="3" t="s">
        <v>80</v>
      </c>
      <c r="E755" s="4" t="s">
        <v>81</v>
      </c>
      <c r="F755" s="19">
        <v>0</v>
      </c>
      <c r="G755" s="19">
        <v>0</v>
      </c>
      <c r="H755" s="44">
        <v>0</v>
      </c>
      <c r="I755" s="25">
        <v>0</v>
      </c>
      <c r="J755" s="70">
        <f t="shared" si="739"/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</row>
    <row r="756" spans="1:15" ht="12" customHeight="1" outlineLevel="1" x14ac:dyDescent="0.25">
      <c r="A756" s="3" t="s">
        <v>405</v>
      </c>
      <c r="B756" s="3" t="s">
        <v>432</v>
      </c>
      <c r="C756" s="3" t="s">
        <v>159</v>
      </c>
      <c r="D756" s="3" t="s">
        <v>236</v>
      </c>
      <c r="E756" s="4" t="s">
        <v>237</v>
      </c>
      <c r="F756" s="19">
        <v>0</v>
      </c>
      <c r="G756" s="19">
        <v>0</v>
      </c>
      <c r="H756" s="72">
        <v>0</v>
      </c>
      <c r="I756" s="71">
        <v>0</v>
      </c>
      <c r="J756" s="70">
        <f t="shared" si="739"/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</row>
    <row r="757" spans="1:15" ht="12" customHeight="1" outlineLevel="1" x14ac:dyDescent="0.25">
      <c r="A757" s="3" t="s">
        <v>405</v>
      </c>
      <c r="B757" s="3" t="s">
        <v>432</v>
      </c>
      <c r="C757" s="3" t="s">
        <v>159</v>
      </c>
      <c r="D757" s="3" t="s">
        <v>173</v>
      </c>
      <c r="E757" s="4" t="s">
        <v>174</v>
      </c>
      <c r="F757" s="5">
        <v>0</v>
      </c>
      <c r="G757" s="5">
        <v>0</v>
      </c>
      <c r="H757" s="72">
        <v>0</v>
      </c>
      <c r="I757" s="30">
        <v>0</v>
      </c>
      <c r="J757" s="5">
        <v>0</v>
      </c>
      <c r="K757" s="19">
        <v>1976000</v>
      </c>
      <c r="L757" s="19">
        <v>1976000</v>
      </c>
      <c r="M757" s="30">
        <v>0</v>
      </c>
      <c r="N757" s="26">
        <v>0</v>
      </c>
      <c r="O757" s="86">
        <f>SUM(L757+N757)</f>
        <v>1976000</v>
      </c>
    </row>
    <row r="758" spans="1:15" ht="12" customHeight="1" outlineLevel="1" x14ac:dyDescent="0.25">
      <c r="A758" s="3" t="s">
        <v>405</v>
      </c>
      <c r="B758" s="3" t="s">
        <v>432</v>
      </c>
      <c r="C758" s="3" t="s">
        <v>159</v>
      </c>
      <c r="D758" s="3" t="s">
        <v>120</v>
      </c>
      <c r="E758" s="4" t="s">
        <v>121</v>
      </c>
      <c r="F758" s="5">
        <v>0</v>
      </c>
      <c r="G758" s="5">
        <v>0</v>
      </c>
      <c r="H758" s="44">
        <v>0</v>
      </c>
      <c r="I758" s="5">
        <v>0</v>
      </c>
      <c r="J758" s="5">
        <v>0</v>
      </c>
      <c r="K758" s="19">
        <v>50000</v>
      </c>
      <c r="L758" s="19">
        <v>50000</v>
      </c>
      <c r="M758" s="30">
        <v>0</v>
      </c>
      <c r="N758" s="26">
        <v>0</v>
      </c>
      <c r="O758" s="86">
        <f t="shared" ref="O758:O792" si="740">SUM(L758+N758)</f>
        <v>50000</v>
      </c>
    </row>
    <row r="759" spans="1:15" ht="12" customHeight="1" outlineLevel="1" x14ac:dyDescent="0.25">
      <c r="A759" s="3" t="s">
        <v>405</v>
      </c>
      <c r="B759" s="3" t="s">
        <v>432</v>
      </c>
      <c r="C759" s="3" t="s">
        <v>159</v>
      </c>
      <c r="D759" s="3" t="s">
        <v>175</v>
      </c>
      <c r="E759" s="4" t="s">
        <v>176</v>
      </c>
      <c r="F759" s="5">
        <v>0</v>
      </c>
      <c r="G759" s="5">
        <v>0</v>
      </c>
      <c r="H759" s="44">
        <v>0</v>
      </c>
      <c r="I759" s="5">
        <v>0</v>
      </c>
      <c r="J759" s="5">
        <v>0</v>
      </c>
      <c r="K759" s="19">
        <v>495000</v>
      </c>
      <c r="L759" s="19">
        <v>495000</v>
      </c>
      <c r="M759" s="30">
        <v>0</v>
      </c>
      <c r="N759" s="26">
        <v>0</v>
      </c>
      <c r="O759" s="86">
        <f t="shared" si="740"/>
        <v>495000</v>
      </c>
    </row>
    <row r="760" spans="1:15" ht="12" customHeight="1" outlineLevel="1" x14ac:dyDescent="0.25">
      <c r="A760" s="3" t="s">
        <v>405</v>
      </c>
      <c r="B760" s="3" t="s">
        <v>432</v>
      </c>
      <c r="C760" s="3" t="s">
        <v>159</v>
      </c>
      <c r="D760" s="3" t="s">
        <v>177</v>
      </c>
      <c r="E760" s="4" t="s">
        <v>178</v>
      </c>
      <c r="F760" s="5">
        <v>0</v>
      </c>
      <c r="G760" s="5">
        <v>0</v>
      </c>
      <c r="H760" s="44">
        <v>0</v>
      </c>
      <c r="I760" s="5">
        <v>0</v>
      </c>
      <c r="J760" s="5">
        <v>0</v>
      </c>
      <c r="K760" s="19">
        <v>180000</v>
      </c>
      <c r="L760" s="19">
        <v>180000</v>
      </c>
      <c r="M760" s="30">
        <v>0</v>
      </c>
      <c r="N760" s="26">
        <v>0</v>
      </c>
      <c r="O760" s="86">
        <f t="shared" si="740"/>
        <v>180000</v>
      </c>
    </row>
    <row r="761" spans="1:15" ht="12" customHeight="1" outlineLevel="1" x14ac:dyDescent="0.25">
      <c r="A761" s="3" t="s">
        <v>405</v>
      </c>
      <c r="B761" s="3" t="s">
        <v>432</v>
      </c>
      <c r="C761" s="3" t="s">
        <v>159</v>
      </c>
      <c r="D761" s="3" t="s">
        <v>433</v>
      </c>
      <c r="E761" s="4" t="s">
        <v>434</v>
      </c>
      <c r="F761" s="5">
        <v>0</v>
      </c>
      <c r="G761" s="5">
        <v>0</v>
      </c>
      <c r="H761" s="44">
        <v>0</v>
      </c>
      <c r="I761" s="5">
        <v>0</v>
      </c>
      <c r="J761" s="5">
        <v>0</v>
      </c>
      <c r="K761" s="19">
        <v>65000</v>
      </c>
      <c r="L761" s="19">
        <v>65000</v>
      </c>
      <c r="M761" s="30">
        <v>0</v>
      </c>
      <c r="N761" s="26">
        <v>0</v>
      </c>
      <c r="O761" s="86">
        <f t="shared" si="740"/>
        <v>65000</v>
      </c>
    </row>
    <row r="762" spans="1:15" ht="12" customHeight="1" outlineLevel="1" x14ac:dyDescent="0.25">
      <c r="A762" s="3" t="s">
        <v>405</v>
      </c>
      <c r="B762" s="3" t="s">
        <v>432</v>
      </c>
      <c r="C762" s="3" t="s">
        <v>159</v>
      </c>
      <c r="D762" s="3" t="s">
        <v>355</v>
      </c>
      <c r="E762" s="4" t="s">
        <v>356</v>
      </c>
      <c r="F762" s="5">
        <v>0</v>
      </c>
      <c r="G762" s="5">
        <v>0</v>
      </c>
      <c r="H762" s="44">
        <v>0</v>
      </c>
      <c r="I762" s="5">
        <v>0</v>
      </c>
      <c r="J762" s="5">
        <v>0</v>
      </c>
      <c r="K762" s="19">
        <v>10000</v>
      </c>
      <c r="L762" s="19">
        <v>10000</v>
      </c>
      <c r="M762" s="30">
        <v>0</v>
      </c>
      <c r="N762" s="26">
        <v>0</v>
      </c>
      <c r="O762" s="86">
        <f t="shared" si="740"/>
        <v>10000</v>
      </c>
    </row>
    <row r="763" spans="1:15" ht="12" customHeight="1" outlineLevel="1" x14ac:dyDescent="0.25">
      <c r="A763" s="3" t="s">
        <v>405</v>
      </c>
      <c r="B763" s="3" t="s">
        <v>432</v>
      </c>
      <c r="C763" s="3" t="s">
        <v>159</v>
      </c>
      <c r="D763" s="3" t="s">
        <v>357</v>
      </c>
      <c r="E763" s="4" t="s">
        <v>358</v>
      </c>
      <c r="F763" s="5">
        <v>0</v>
      </c>
      <c r="G763" s="5">
        <v>0</v>
      </c>
      <c r="H763" s="44">
        <v>0</v>
      </c>
      <c r="I763" s="5">
        <v>0</v>
      </c>
      <c r="J763" s="5">
        <v>0</v>
      </c>
      <c r="K763" s="19">
        <v>15000</v>
      </c>
      <c r="L763" s="19">
        <v>15000</v>
      </c>
      <c r="M763" s="30">
        <v>0</v>
      </c>
      <c r="N763" s="26">
        <v>0</v>
      </c>
      <c r="O763" s="86">
        <f t="shared" si="740"/>
        <v>15000</v>
      </c>
    </row>
    <row r="764" spans="1:15" ht="12" customHeight="1" outlineLevel="1" x14ac:dyDescent="0.25">
      <c r="A764" s="3" t="s">
        <v>405</v>
      </c>
      <c r="B764" s="3" t="s">
        <v>432</v>
      </c>
      <c r="C764" s="3" t="s">
        <v>159</v>
      </c>
      <c r="D764" s="3" t="s">
        <v>126</v>
      </c>
      <c r="E764" s="4" t="s">
        <v>127</v>
      </c>
      <c r="F764" s="5">
        <v>0</v>
      </c>
      <c r="G764" s="5">
        <v>0</v>
      </c>
      <c r="H764" s="44">
        <v>0</v>
      </c>
      <c r="I764" s="5">
        <v>0</v>
      </c>
      <c r="J764" s="5">
        <v>0</v>
      </c>
      <c r="K764" s="19">
        <v>30000</v>
      </c>
      <c r="L764" s="19">
        <v>30000</v>
      </c>
      <c r="M764" s="30">
        <v>0</v>
      </c>
      <c r="N764" s="26">
        <v>0</v>
      </c>
      <c r="O764" s="86">
        <f t="shared" si="740"/>
        <v>30000</v>
      </c>
    </row>
    <row r="765" spans="1:15" ht="12" customHeight="1" outlineLevel="1" x14ac:dyDescent="0.25">
      <c r="A765" s="3" t="s">
        <v>405</v>
      </c>
      <c r="B765" s="3" t="s">
        <v>432</v>
      </c>
      <c r="C765" s="3" t="s">
        <v>159</v>
      </c>
      <c r="D765" s="3" t="s">
        <v>128</v>
      </c>
      <c r="E765" s="4" t="s">
        <v>129</v>
      </c>
      <c r="F765" s="5">
        <v>0</v>
      </c>
      <c r="G765" s="5">
        <v>0</v>
      </c>
      <c r="H765" s="44">
        <v>0</v>
      </c>
      <c r="I765" s="5">
        <v>0</v>
      </c>
      <c r="J765" s="5">
        <v>0</v>
      </c>
      <c r="K765" s="19">
        <v>145000</v>
      </c>
      <c r="L765" s="19">
        <v>145000</v>
      </c>
      <c r="M765" s="30">
        <v>0</v>
      </c>
      <c r="N765" s="26">
        <v>0</v>
      </c>
      <c r="O765" s="86">
        <f t="shared" si="740"/>
        <v>145000</v>
      </c>
    </row>
    <row r="766" spans="1:15" ht="12" customHeight="1" outlineLevel="1" x14ac:dyDescent="0.25">
      <c r="A766" s="3" t="s">
        <v>405</v>
      </c>
      <c r="B766" s="3" t="s">
        <v>432</v>
      </c>
      <c r="C766" s="3" t="s">
        <v>159</v>
      </c>
      <c r="D766" s="3" t="s">
        <v>130</v>
      </c>
      <c r="E766" s="4" t="s">
        <v>131</v>
      </c>
      <c r="F766" s="5">
        <v>0</v>
      </c>
      <c r="G766" s="5">
        <v>0</v>
      </c>
      <c r="H766" s="44">
        <v>0</v>
      </c>
      <c r="I766" s="5">
        <v>0</v>
      </c>
      <c r="J766" s="5">
        <v>0</v>
      </c>
      <c r="K766" s="19">
        <v>140000</v>
      </c>
      <c r="L766" s="19">
        <v>140000</v>
      </c>
      <c r="M766" s="30">
        <v>0</v>
      </c>
      <c r="N766" s="26">
        <v>0</v>
      </c>
      <c r="O766" s="86">
        <f t="shared" si="740"/>
        <v>140000</v>
      </c>
    </row>
    <row r="767" spans="1:15" ht="12" customHeight="1" outlineLevel="1" x14ac:dyDescent="0.25">
      <c r="A767" s="3" t="s">
        <v>405</v>
      </c>
      <c r="B767" s="3" t="s">
        <v>432</v>
      </c>
      <c r="C767" s="3" t="s">
        <v>159</v>
      </c>
      <c r="D767" s="3" t="s">
        <v>263</v>
      </c>
      <c r="E767" s="4" t="s">
        <v>264</v>
      </c>
      <c r="F767" s="5">
        <v>0</v>
      </c>
      <c r="G767" s="5">
        <v>0</v>
      </c>
      <c r="H767" s="44">
        <v>0</v>
      </c>
      <c r="I767" s="5">
        <v>0</v>
      </c>
      <c r="J767" s="5">
        <v>0</v>
      </c>
      <c r="K767" s="19">
        <v>1000</v>
      </c>
      <c r="L767" s="19">
        <v>1000</v>
      </c>
      <c r="M767" s="30">
        <v>0</v>
      </c>
      <c r="N767" s="26">
        <v>0</v>
      </c>
      <c r="O767" s="86">
        <f t="shared" si="740"/>
        <v>1000</v>
      </c>
    </row>
    <row r="768" spans="1:15" ht="12" customHeight="1" outlineLevel="1" x14ac:dyDescent="0.25">
      <c r="A768" s="3" t="s">
        <v>405</v>
      </c>
      <c r="B768" s="3" t="s">
        <v>432</v>
      </c>
      <c r="C768" s="3" t="s">
        <v>159</v>
      </c>
      <c r="D768" s="3" t="s">
        <v>132</v>
      </c>
      <c r="E768" s="4" t="s">
        <v>133</v>
      </c>
      <c r="F768" s="5">
        <v>0</v>
      </c>
      <c r="G768" s="5">
        <v>0</v>
      </c>
      <c r="H768" s="44">
        <v>0</v>
      </c>
      <c r="I768" s="5">
        <v>0</v>
      </c>
      <c r="J768" s="5">
        <v>0</v>
      </c>
      <c r="K768" s="19">
        <v>25000</v>
      </c>
      <c r="L768" s="19">
        <v>25000</v>
      </c>
      <c r="M768" s="30">
        <v>0</v>
      </c>
      <c r="N768" s="26">
        <v>0</v>
      </c>
      <c r="O768" s="86">
        <f t="shared" si="740"/>
        <v>25000</v>
      </c>
    </row>
    <row r="769" spans="1:15" ht="12" customHeight="1" outlineLevel="1" x14ac:dyDescent="0.25">
      <c r="A769" s="3" t="s">
        <v>405</v>
      </c>
      <c r="B769" s="3" t="s">
        <v>432</v>
      </c>
      <c r="C769" s="3" t="s">
        <v>159</v>
      </c>
      <c r="D769" s="3" t="s">
        <v>222</v>
      </c>
      <c r="E769" s="4" t="s">
        <v>223</v>
      </c>
      <c r="F769" s="5">
        <v>0</v>
      </c>
      <c r="G769" s="5">
        <v>0</v>
      </c>
      <c r="H769" s="44">
        <v>0</v>
      </c>
      <c r="I769" s="5">
        <v>0</v>
      </c>
      <c r="J769" s="5">
        <v>0</v>
      </c>
      <c r="K769" s="19">
        <v>350000</v>
      </c>
      <c r="L769" s="19">
        <v>350000</v>
      </c>
      <c r="M769" s="30">
        <v>0</v>
      </c>
      <c r="N769" s="26">
        <v>0</v>
      </c>
      <c r="O769" s="86">
        <f t="shared" si="740"/>
        <v>350000</v>
      </c>
    </row>
    <row r="770" spans="1:15" ht="12" customHeight="1" outlineLevel="1" x14ac:dyDescent="0.25">
      <c r="A770" s="3" t="s">
        <v>405</v>
      </c>
      <c r="B770" s="3" t="s">
        <v>432</v>
      </c>
      <c r="C770" s="3" t="s">
        <v>159</v>
      </c>
      <c r="D770" s="3" t="s">
        <v>136</v>
      </c>
      <c r="E770" s="4" t="s">
        <v>137</v>
      </c>
      <c r="F770" s="5">
        <v>0</v>
      </c>
      <c r="G770" s="5">
        <v>0</v>
      </c>
      <c r="H770" s="44">
        <v>0</v>
      </c>
      <c r="I770" s="5">
        <v>0</v>
      </c>
      <c r="J770" s="5">
        <v>0</v>
      </c>
      <c r="K770" s="19">
        <v>165000</v>
      </c>
      <c r="L770" s="19">
        <v>165000</v>
      </c>
      <c r="M770" s="30">
        <v>0</v>
      </c>
      <c r="N770" s="26">
        <v>0</v>
      </c>
      <c r="O770" s="86">
        <f t="shared" si="740"/>
        <v>165000</v>
      </c>
    </row>
    <row r="771" spans="1:15" ht="12" customHeight="1" outlineLevel="1" x14ac:dyDescent="0.25">
      <c r="A771" s="3" t="s">
        <v>405</v>
      </c>
      <c r="B771" s="3" t="s">
        <v>432</v>
      </c>
      <c r="C771" s="3" t="s">
        <v>159</v>
      </c>
      <c r="D771" s="3" t="s">
        <v>140</v>
      </c>
      <c r="E771" s="4" t="s">
        <v>141</v>
      </c>
      <c r="F771" s="5">
        <v>0</v>
      </c>
      <c r="G771" s="5">
        <v>0</v>
      </c>
      <c r="H771" s="44">
        <v>0</v>
      </c>
      <c r="I771" s="5">
        <v>0</v>
      </c>
      <c r="J771" s="5">
        <v>0</v>
      </c>
      <c r="K771" s="19">
        <v>140000</v>
      </c>
      <c r="L771" s="19">
        <v>140000</v>
      </c>
      <c r="M771" s="30">
        <v>0</v>
      </c>
      <c r="N771" s="26">
        <v>0</v>
      </c>
      <c r="O771" s="86">
        <f t="shared" si="740"/>
        <v>140000</v>
      </c>
    </row>
    <row r="772" spans="1:15" ht="12" customHeight="1" outlineLevel="1" x14ac:dyDescent="0.25">
      <c r="A772" s="3" t="s">
        <v>405</v>
      </c>
      <c r="B772" s="3" t="s">
        <v>432</v>
      </c>
      <c r="C772" s="3" t="s">
        <v>159</v>
      </c>
      <c r="D772" s="3" t="s">
        <v>142</v>
      </c>
      <c r="E772" s="4" t="s">
        <v>143</v>
      </c>
      <c r="F772" s="5">
        <v>0</v>
      </c>
      <c r="G772" s="5">
        <v>0</v>
      </c>
      <c r="H772" s="44">
        <v>0</v>
      </c>
      <c r="I772" s="5">
        <v>0</v>
      </c>
      <c r="J772" s="5">
        <v>0</v>
      </c>
      <c r="K772" s="19">
        <v>300000</v>
      </c>
      <c r="L772" s="19">
        <v>300000</v>
      </c>
      <c r="M772" s="30">
        <v>0</v>
      </c>
      <c r="N772" s="26">
        <v>0</v>
      </c>
      <c r="O772" s="86">
        <f t="shared" si="740"/>
        <v>300000</v>
      </c>
    </row>
    <row r="773" spans="1:15" ht="12" customHeight="1" outlineLevel="1" x14ac:dyDescent="0.25">
      <c r="A773" s="3" t="s">
        <v>405</v>
      </c>
      <c r="B773" s="3" t="s">
        <v>621</v>
      </c>
      <c r="C773" s="3" t="s">
        <v>159</v>
      </c>
      <c r="D773" s="3" t="s">
        <v>144</v>
      </c>
      <c r="E773" s="4" t="s">
        <v>145</v>
      </c>
      <c r="F773" s="5">
        <v>0</v>
      </c>
      <c r="G773" s="5">
        <v>0</v>
      </c>
      <c r="H773" s="44">
        <v>0</v>
      </c>
      <c r="I773" s="5">
        <v>0</v>
      </c>
      <c r="J773" s="5">
        <v>0</v>
      </c>
      <c r="K773" s="19">
        <v>10000</v>
      </c>
      <c r="L773" s="19">
        <v>10000</v>
      </c>
      <c r="M773" s="30">
        <v>0</v>
      </c>
      <c r="N773" s="26">
        <v>0</v>
      </c>
      <c r="O773" s="86">
        <f t="shared" si="740"/>
        <v>10000</v>
      </c>
    </row>
    <row r="774" spans="1:15" ht="12" customHeight="1" outlineLevel="1" x14ac:dyDescent="0.25">
      <c r="A774" s="3" t="s">
        <v>405</v>
      </c>
      <c r="B774" s="3" t="s">
        <v>432</v>
      </c>
      <c r="C774" s="3" t="s">
        <v>159</v>
      </c>
      <c r="D774" s="3" t="s">
        <v>146</v>
      </c>
      <c r="E774" s="4" t="s">
        <v>147</v>
      </c>
      <c r="F774" s="5">
        <v>0</v>
      </c>
      <c r="G774" s="5">
        <v>0</v>
      </c>
      <c r="H774" s="44">
        <v>0</v>
      </c>
      <c r="I774" s="5">
        <v>0</v>
      </c>
      <c r="J774" s="5">
        <v>0</v>
      </c>
      <c r="K774" s="19">
        <v>125000</v>
      </c>
      <c r="L774" s="19">
        <v>125000</v>
      </c>
      <c r="M774" s="30">
        <v>0</v>
      </c>
      <c r="N774" s="26">
        <v>0</v>
      </c>
      <c r="O774" s="86">
        <f t="shared" si="740"/>
        <v>125000</v>
      </c>
    </row>
    <row r="775" spans="1:15" ht="12" customHeight="1" outlineLevel="1" x14ac:dyDescent="0.25">
      <c r="A775" s="3" t="s">
        <v>405</v>
      </c>
      <c r="B775" s="3" t="s">
        <v>432</v>
      </c>
      <c r="C775" s="3" t="s">
        <v>159</v>
      </c>
      <c r="D775" s="3" t="s">
        <v>435</v>
      </c>
      <c r="E775" s="4" t="s">
        <v>436</v>
      </c>
      <c r="F775" s="5">
        <v>0</v>
      </c>
      <c r="G775" s="5">
        <v>0</v>
      </c>
      <c r="H775" s="44">
        <v>0</v>
      </c>
      <c r="I775" s="5">
        <v>0</v>
      </c>
      <c r="J775" s="5">
        <v>0</v>
      </c>
      <c r="K775" s="19">
        <v>300000</v>
      </c>
      <c r="L775" s="19">
        <v>300000</v>
      </c>
      <c r="M775" s="30">
        <v>0</v>
      </c>
      <c r="N775" s="26">
        <v>0</v>
      </c>
      <c r="O775" s="86">
        <f t="shared" si="740"/>
        <v>300000</v>
      </c>
    </row>
    <row r="776" spans="1:15" ht="12" customHeight="1" outlineLevel="1" x14ac:dyDescent="0.25">
      <c r="A776" s="3" t="s">
        <v>405</v>
      </c>
      <c r="B776" s="3" t="s">
        <v>432</v>
      </c>
      <c r="C776" s="3" t="s">
        <v>159</v>
      </c>
      <c r="D776" s="3" t="s">
        <v>148</v>
      </c>
      <c r="E776" s="4" t="s">
        <v>149</v>
      </c>
      <c r="F776" s="5">
        <v>0</v>
      </c>
      <c r="G776" s="5">
        <v>0</v>
      </c>
      <c r="H776" s="44">
        <v>0</v>
      </c>
      <c r="I776" s="5">
        <v>0</v>
      </c>
      <c r="J776" s="5">
        <v>0</v>
      </c>
      <c r="K776" s="19">
        <v>200000</v>
      </c>
      <c r="L776" s="19">
        <v>200000</v>
      </c>
      <c r="M776" s="30">
        <v>0</v>
      </c>
      <c r="N776" s="26">
        <v>0</v>
      </c>
      <c r="O776" s="86">
        <f t="shared" si="740"/>
        <v>200000</v>
      </c>
    </row>
    <row r="777" spans="1:15" ht="12" customHeight="1" outlineLevel="1" x14ac:dyDescent="0.25">
      <c r="A777" s="3" t="s">
        <v>405</v>
      </c>
      <c r="B777" s="3" t="s">
        <v>432</v>
      </c>
      <c r="C777" s="3" t="s">
        <v>159</v>
      </c>
      <c r="D777" s="3" t="s">
        <v>181</v>
      </c>
      <c r="E777" s="4" t="s">
        <v>182</v>
      </c>
      <c r="F777" s="5">
        <v>0</v>
      </c>
      <c r="G777" s="5">
        <v>0</v>
      </c>
      <c r="H777" s="44">
        <v>0</v>
      </c>
      <c r="I777" s="5">
        <v>0</v>
      </c>
      <c r="J777" s="5">
        <v>0</v>
      </c>
      <c r="K777" s="19">
        <v>1200000</v>
      </c>
      <c r="L777" s="19">
        <v>1200000</v>
      </c>
      <c r="M777" s="30">
        <v>0</v>
      </c>
      <c r="N777" s="26">
        <v>0</v>
      </c>
      <c r="O777" s="86">
        <f t="shared" si="740"/>
        <v>1200000</v>
      </c>
    </row>
    <row r="778" spans="1:15" ht="12" customHeight="1" outlineLevel="1" x14ac:dyDescent="0.25">
      <c r="A778" s="3" t="s">
        <v>405</v>
      </c>
      <c r="B778" s="3" t="s">
        <v>432</v>
      </c>
      <c r="C778" s="3" t="s">
        <v>159</v>
      </c>
      <c r="D778" s="3" t="s">
        <v>101</v>
      </c>
      <c r="E778" s="4" t="s">
        <v>102</v>
      </c>
      <c r="F778" s="5">
        <v>0</v>
      </c>
      <c r="G778" s="5">
        <v>0</v>
      </c>
      <c r="H778" s="44">
        <v>0</v>
      </c>
      <c r="I778" s="5">
        <v>0</v>
      </c>
      <c r="J778" s="5">
        <v>0</v>
      </c>
      <c r="K778" s="19">
        <v>300000</v>
      </c>
      <c r="L778" s="19">
        <v>300000</v>
      </c>
      <c r="M778" s="30">
        <v>0</v>
      </c>
      <c r="N778" s="26">
        <v>0</v>
      </c>
      <c r="O778" s="86">
        <f t="shared" si="740"/>
        <v>300000</v>
      </c>
    </row>
    <row r="779" spans="1:15" ht="12" customHeight="1" outlineLevel="1" x14ac:dyDescent="0.25">
      <c r="A779" s="3" t="s">
        <v>405</v>
      </c>
      <c r="B779" s="3" t="s">
        <v>432</v>
      </c>
      <c r="C779" s="3" t="s">
        <v>159</v>
      </c>
      <c r="D779" s="3" t="s">
        <v>84</v>
      </c>
      <c r="E779" s="4" t="s">
        <v>85</v>
      </c>
      <c r="F779" s="5">
        <v>0</v>
      </c>
      <c r="G779" s="5">
        <v>0</v>
      </c>
      <c r="H779" s="44">
        <v>0</v>
      </c>
      <c r="I779" s="5">
        <v>0</v>
      </c>
      <c r="J779" s="5">
        <v>0</v>
      </c>
      <c r="K779" s="19">
        <v>50000</v>
      </c>
      <c r="L779" s="19">
        <v>50000</v>
      </c>
      <c r="M779" s="30">
        <v>0</v>
      </c>
      <c r="N779" s="26">
        <v>0</v>
      </c>
      <c r="O779" s="86">
        <f t="shared" si="740"/>
        <v>50000</v>
      </c>
    </row>
    <row r="780" spans="1:15" ht="12" customHeight="1" outlineLevel="1" x14ac:dyDescent="0.25">
      <c r="A780" s="3" t="s">
        <v>405</v>
      </c>
      <c r="B780" s="3" t="s">
        <v>432</v>
      </c>
      <c r="C780" s="3" t="s">
        <v>159</v>
      </c>
      <c r="D780" s="3" t="s">
        <v>203</v>
      </c>
      <c r="E780" s="4" t="s">
        <v>204</v>
      </c>
      <c r="F780" s="5">
        <v>0</v>
      </c>
      <c r="G780" s="5">
        <v>0</v>
      </c>
      <c r="H780" s="44">
        <v>0</v>
      </c>
      <c r="I780" s="5">
        <v>0</v>
      </c>
      <c r="J780" s="5">
        <v>0</v>
      </c>
      <c r="K780" s="19">
        <v>50000</v>
      </c>
      <c r="L780" s="19">
        <v>50000</v>
      </c>
      <c r="M780" s="30">
        <v>0</v>
      </c>
      <c r="N780" s="26">
        <v>0</v>
      </c>
      <c r="O780" s="86">
        <f t="shared" si="740"/>
        <v>50000</v>
      </c>
    </row>
    <row r="781" spans="1:15" ht="12" customHeight="1" outlineLevel="1" x14ac:dyDescent="0.25">
      <c r="A781" s="3" t="s">
        <v>405</v>
      </c>
      <c r="B781" s="3" t="s">
        <v>432</v>
      </c>
      <c r="C781" s="3" t="s">
        <v>159</v>
      </c>
      <c r="D781" s="3" t="s">
        <v>183</v>
      </c>
      <c r="E781" s="4" t="s">
        <v>184</v>
      </c>
      <c r="F781" s="5">
        <v>0</v>
      </c>
      <c r="G781" s="5">
        <v>0</v>
      </c>
      <c r="H781" s="44">
        <v>0</v>
      </c>
      <c r="I781" s="5">
        <v>0</v>
      </c>
      <c r="J781" s="5">
        <v>0</v>
      </c>
      <c r="K781" s="19">
        <v>80000</v>
      </c>
      <c r="L781" s="19">
        <v>80000</v>
      </c>
      <c r="M781" s="30">
        <v>0</v>
      </c>
      <c r="N781" s="26">
        <v>0</v>
      </c>
      <c r="O781" s="86">
        <f t="shared" si="740"/>
        <v>80000</v>
      </c>
    </row>
    <row r="782" spans="1:15" ht="12" customHeight="1" outlineLevel="1" x14ac:dyDescent="0.25">
      <c r="A782" s="3" t="s">
        <v>405</v>
      </c>
      <c r="B782" s="3" t="s">
        <v>432</v>
      </c>
      <c r="C782" s="3" t="s">
        <v>159</v>
      </c>
      <c r="D782" s="3" t="s">
        <v>160</v>
      </c>
      <c r="E782" s="4" t="s">
        <v>161</v>
      </c>
      <c r="F782" s="5">
        <v>0</v>
      </c>
      <c r="G782" s="5">
        <v>0</v>
      </c>
      <c r="H782" s="44">
        <v>0</v>
      </c>
      <c r="I782" s="5">
        <v>0</v>
      </c>
      <c r="J782" s="5">
        <v>0</v>
      </c>
      <c r="K782" s="19">
        <v>50000</v>
      </c>
      <c r="L782" s="19">
        <v>50000</v>
      </c>
      <c r="M782" s="30">
        <v>0</v>
      </c>
      <c r="N782" s="26">
        <v>0</v>
      </c>
      <c r="O782" s="86">
        <f t="shared" si="740"/>
        <v>50000</v>
      </c>
    </row>
    <row r="783" spans="1:15" ht="12" customHeight="1" outlineLevel="1" x14ac:dyDescent="0.25">
      <c r="A783" s="3" t="s">
        <v>405</v>
      </c>
      <c r="B783" s="3" t="s">
        <v>432</v>
      </c>
      <c r="C783" s="3" t="s">
        <v>159</v>
      </c>
      <c r="D783" s="3" t="s">
        <v>185</v>
      </c>
      <c r="E783" s="4" t="s">
        <v>186</v>
      </c>
      <c r="F783" s="5">
        <v>0</v>
      </c>
      <c r="G783" s="5">
        <v>0</v>
      </c>
      <c r="H783" s="44">
        <v>0</v>
      </c>
      <c r="I783" s="5">
        <v>0</v>
      </c>
      <c r="J783" s="5">
        <v>0</v>
      </c>
      <c r="K783" s="19">
        <v>120000</v>
      </c>
      <c r="L783" s="19">
        <v>120000</v>
      </c>
      <c r="M783" s="30">
        <v>0</v>
      </c>
      <c r="N783" s="26">
        <v>0</v>
      </c>
      <c r="O783" s="86">
        <f t="shared" si="740"/>
        <v>120000</v>
      </c>
    </row>
    <row r="784" spans="1:15" ht="12" customHeight="1" outlineLevel="1" x14ac:dyDescent="0.25">
      <c r="A784" s="3" t="s">
        <v>405</v>
      </c>
      <c r="B784" s="3" t="s">
        <v>432</v>
      </c>
      <c r="C784" s="3" t="s">
        <v>159</v>
      </c>
      <c r="D784" s="3" t="s">
        <v>437</v>
      </c>
      <c r="E784" s="4" t="s">
        <v>438</v>
      </c>
      <c r="F784" s="5">
        <v>0</v>
      </c>
      <c r="G784" s="5">
        <v>0</v>
      </c>
      <c r="H784" s="44">
        <v>0</v>
      </c>
      <c r="I784" s="5">
        <v>0</v>
      </c>
      <c r="J784" s="5">
        <v>0</v>
      </c>
      <c r="K784" s="19">
        <v>20000</v>
      </c>
      <c r="L784" s="19">
        <v>20000</v>
      </c>
      <c r="M784" s="30">
        <v>0</v>
      </c>
      <c r="N784" s="26">
        <v>0</v>
      </c>
      <c r="O784" s="86">
        <f t="shared" si="740"/>
        <v>20000</v>
      </c>
    </row>
    <row r="785" spans="1:15" ht="12" customHeight="1" outlineLevel="1" x14ac:dyDescent="0.25">
      <c r="A785" s="3" t="s">
        <v>405</v>
      </c>
      <c r="B785" s="3" t="s">
        <v>432</v>
      </c>
      <c r="C785" s="3" t="s">
        <v>159</v>
      </c>
      <c r="D785" s="3" t="s">
        <v>91</v>
      </c>
      <c r="E785" s="4" t="s">
        <v>92</v>
      </c>
      <c r="F785" s="5">
        <v>0</v>
      </c>
      <c r="G785" s="5">
        <v>0</v>
      </c>
      <c r="H785" s="44">
        <v>0</v>
      </c>
      <c r="I785" s="5">
        <v>0</v>
      </c>
      <c r="J785" s="5">
        <v>0</v>
      </c>
      <c r="K785" s="19">
        <v>5000</v>
      </c>
      <c r="L785" s="19">
        <v>5000</v>
      </c>
      <c r="M785" s="30">
        <v>0</v>
      </c>
      <c r="N785" s="26">
        <v>0</v>
      </c>
      <c r="O785" s="86">
        <f t="shared" si="740"/>
        <v>5000</v>
      </c>
    </row>
    <row r="786" spans="1:15" ht="12" customHeight="1" outlineLevel="1" x14ac:dyDescent="0.25">
      <c r="A786" s="3" t="s">
        <v>405</v>
      </c>
      <c r="B786" s="3" t="s">
        <v>432</v>
      </c>
      <c r="C786" s="3" t="s">
        <v>159</v>
      </c>
      <c r="D786" s="3" t="s">
        <v>439</v>
      </c>
      <c r="E786" s="4" t="s">
        <v>440</v>
      </c>
      <c r="F786" s="5">
        <v>0</v>
      </c>
      <c r="G786" s="5">
        <v>0</v>
      </c>
      <c r="H786" s="44">
        <v>0</v>
      </c>
      <c r="I786" s="5">
        <v>0</v>
      </c>
      <c r="J786" s="5">
        <v>0</v>
      </c>
      <c r="K786" s="19">
        <v>20000</v>
      </c>
      <c r="L786" s="19">
        <v>20000</v>
      </c>
      <c r="M786" s="30">
        <v>0</v>
      </c>
      <c r="N786" s="26">
        <v>0</v>
      </c>
      <c r="O786" s="86">
        <f t="shared" si="740"/>
        <v>20000</v>
      </c>
    </row>
    <row r="787" spans="1:15" ht="12" customHeight="1" outlineLevel="1" x14ac:dyDescent="0.25">
      <c r="A787" s="3" t="s">
        <v>405</v>
      </c>
      <c r="B787" s="3" t="s">
        <v>432</v>
      </c>
      <c r="C787" s="3" t="s">
        <v>159</v>
      </c>
      <c r="D787" s="3" t="s">
        <v>441</v>
      </c>
      <c r="E787" s="4" t="s">
        <v>442</v>
      </c>
      <c r="F787" s="5">
        <v>0</v>
      </c>
      <c r="G787" s="5">
        <v>0</v>
      </c>
      <c r="H787" s="44">
        <v>0</v>
      </c>
      <c r="I787" s="5">
        <v>0</v>
      </c>
      <c r="J787" s="5">
        <v>0</v>
      </c>
      <c r="K787" s="19">
        <v>0</v>
      </c>
      <c r="L787" s="19">
        <v>0</v>
      </c>
      <c r="M787" s="30">
        <v>0</v>
      </c>
      <c r="N787" s="26">
        <v>0</v>
      </c>
      <c r="O787" s="86">
        <f t="shared" si="740"/>
        <v>0</v>
      </c>
    </row>
    <row r="788" spans="1:15" ht="12" customHeight="1" outlineLevel="1" x14ac:dyDescent="0.25">
      <c r="A788" s="3" t="s">
        <v>405</v>
      </c>
      <c r="B788" s="3" t="s">
        <v>432</v>
      </c>
      <c r="C788" s="3" t="s">
        <v>159</v>
      </c>
      <c r="D788" s="3" t="s">
        <v>334</v>
      </c>
      <c r="E788" s="4" t="s">
        <v>335</v>
      </c>
      <c r="F788" s="5">
        <v>0</v>
      </c>
      <c r="G788" s="5">
        <v>0</v>
      </c>
      <c r="H788" s="44">
        <v>0</v>
      </c>
      <c r="I788" s="5">
        <v>0</v>
      </c>
      <c r="J788" s="5">
        <v>0</v>
      </c>
      <c r="K788" s="19">
        <v>500000</v>
      </c>
      <c r="L788" s="19">
        <v>500000</v>
      </c>
      <c r="M788" s="30">
        <v>0</v>
      </c>
      <c r="N788" s="26">
        <v>0</v>
      </c>
      <c r="O788" s="86">
        <f t="shared" si="740"/>
        <v>500000</v>
      </c>
    </row>
    <row r="789" spans="1:15" ht="12" customHeight="1" outlineLevel="1" x14ac:dyDescent="0.25">
      <c r="A789" s="3" t="s">
        <v>405</v>
      </c>
      <c r="B789" s="3" t="s">
        <v>432</v>
      </c>
      <c r="C789" s="3" t="s">
        <v>159</v>
      </c>
      <c r="D789" s="3" t="s">
        <v>253</v>
      </c>
      <c r="E789" s="4" t="s">
        <v>254</v>
      </c>
      <c r="F789" s="5">
        <v>0</v>
      </c>
      <c r="G789" s="5">
        <v>0</v>
      </c>
      <c r="H789" s="44">
        <v>0</v>
      </c>
      <c r="I789" s="5">
        <v>0</v>
      </c>
      <c r="J789" s="5">
        <v>0</v>
      </c>
      <c r="K789" s="19">
        <v>1500000</v>
      </c>
      <c r="L789" s="19">
        <v>1500000</v>
      </c>
      <c r="M789" s="30">
        <v>0</v>
      </c>
      <c r="N789" s="26">
        <v>0</v>
      </c>
      <c r="O789" s="86">
        <f t="shared" si="740"/>
        <v>1500000</v>
      </c>
    </row>
    <row r="790" spans="1:15" ht="12" customHeight="1" outlineLevel="1" x14ac:dyDescent="0.25">
      <c r="A790" s="3" t="s">
        <v>405</v>
      </c>
      <c r="B790" s="3" t="s">
        <v>432</v>
      </c>
      <c r="C790" s="3" t="s">
        <v>159</v>
      </c>
      <c r="D790" s="3" t="s">
        <v>205</v>
      </c>
      <c r="E790" s="4" t="s">
        <v>206</v>
      </c>
      <c r="F790" s="5">
        <v>0</v>
      </c>
      <c r="G790" s="5">
        <v>0</v>
      </c>
      <c r="H790" s="44">
        <v>0</v>
      </c>
      <c r="I790" s="5">
        <v>0</v>
      </c>
      <c r="J790" s="5">
        <v>0</v>
      </c>
      <c r="K790" s="19">
        <v>0</v>
      </c>
      <c r="L790" s="19">
        <v>0</v>
      </c>
      <c r="M790" s="30">
        <v>0</v>
      </c>
      <c r="N790" s="26">
        <v>0</v>
      </c>
      <c r="O790" s="86">
        <f t="shared" si="740"/>
        <v>0</v>
      </c>
    </row>
    <row r="791" spans="1:15" ht="12" customHeight="1" outlineLevel="1" x14ac:dyDescent="0.25">
      <c r="A791" s="3" t="s">
        <v>405</v>
      </c>
      <c r="B791" s="3" t="s">
        <v>432</v>
      </c>
      <c r="C791" s="3" t="s">
        <v>159</v>
      </c>
      <c r="D791" s="3" t="s">
        <v>443</v>
      </c>
      <c r="E791" s="4" t="s">
        <v>444</v>
      </c>
      <c r="F791" s="5">
        <v>0</v>
      </c>
      <c r="G791" s="5">
        <v>0</v>
      </c>
      <c r="H791" s="44">
        <v>0</v>
      </c>
      <c r="I791" s="5">
        <v>0</v>
      </c>
      <c r="J791" s="5">
        <v>0</v>
      </c>
      <c r="K791" s="19">
        <v>0</v>
      </c>
      <c r="L791" s="19">
        <v>0</v>
      </c>
      <c r="M791" s="5">
        <v>0</v>
      </c>
      <c r="N791" s="26">
        <v>0</v>
      </c>
      <c r="O791" s="86">
        <f t="shared" si="740"/>
        <v>0</v>
      </c>
    </row>
    <row r="792" spans="1:15" ht="12" customHeight="1" outlineLevel="1" x14ac:dyDescent="0.25">
      <c r="A792" s="3" t="s">
        <v>405</v>
      </c>
      <c r="B792" s="3" t="s">
        <v>621</v>
      </c>
      <c r="C792" s="3" t="s">
        <v>252</v>
      </c>
      <c r="D792" s="3" t="s">
        <v>236</v>
      </c>
      <c r="E792" s="37" t="s">
        <v>237</v>
      </c>
      <c r="F792" s="5">
        <v>0</v>
      </c>
      <c r="G792" s="5">
        <v>0</v>
      </c>
      <c r="H792" s="44">
        <v>0</v>
      </c>
      <c r="I792" s="5">
        <v>0</v>
      </c>
      <c r="J792" s="5">
        <v>0</v>
      </c>
      <c r="K792" s="19">
        <v>0</v>
      </c>
      <c r="L792" s="19">
        <v>0</v>
      </c>
      <c r="M792" s="5">
        <v>0</v>
      </c>
      <c r="N792" s="26">
        <v>0</v>
      </c>
      <c r="O792" s="86">
        <f t="shared" si="740"/>
        <v>0</v>
      </c>
    </row>
    <row r="793" spans="1:15" ht="12" customHeight="1" x14ac:dyDescent="0.25">
      <c r="A793" s="99" t="s">
        <v>445</v>
      </c>
      <c r="B793" s="100"/>
      <c r="C793" s="100"/>
      <c r="D793" s="100"/>
      <c r="E793" s="100"/>
      <c r="F793" s="6">
        <f t="shared" ref="F793:G793" si="741">SUM(F753:F792)</f>
        <v>0</v>
      </c>
      <c r="G793" s="6">
        <f t="shared" si="741"/>
        <v>0</v>
      </c>
      <c r="H793" s="73">
        <f t="shared" ref="H793:O793" si="742">SUM(H753:H792)</f>
        <v>0</v>
      </c>
      <c r="I793" s="6">
        <f t="shared" ref="I793" si="743">SUM(I753:I792)</f>
        <v>0</v>
      </c>
      <c r="J793" s="6">
        <f t="shared" si="742"/>
        <v>0</v>
      </c>
      <c r="K793" s="6">
        <f t="shared" ref="K793:L793" si="744">SUM(K753:K792)</f>
        <v>8617000</v>
      </c>
      <c r="L793" s="6">
        <f t="shared" si="744"/>
        <v>8617000</v>
      </c>
      <c r="M793" s="6">
        <f t="shared" si="742"/>
        <v>0</v>
      </c>
      <c r="N793" s="6">
        <f t="shared" ref="N793" si="745">SUM(N753:N792)</f>
        <v>0</v>
      </c>
      <c r="O793" s="6">
        <f t="shared" si="742"/>
        <v>8617000</v>
      </c>
    </row>
    <row r="794" spans="1:15" ht="12" customHeight="1" outlineLevel="1" x14ac:dyDescent="0.25">
      <c r="A794" s="3" t="s">
        <v>405</v>
      </c>
      <c r="B794" s="3" t="s">
        <v>446</v>
      </c>
      <c r="C794" s="3" t="s">
        <v>303</v>
      </c>
      <c r="D794" s="3" t="s">
        <v>169</v>
      </c>
      <c r="E794" s="4" t="s">
        <v>170</v>
      </c>
      <c r="F794" s="19">
        <v>0</v>
      </c>
      <c r="G794" s="19">
        <v>0</v>
      </c>
      <c r="H794" s="44">
        <v>0</v>
      </c>
      <c r="I794" s="25">
        <v>0</v>
      </c>
      <c r="J794" s="70">
        <f>SUM(G794+I794)</f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</row>
    <row r="795" spans="1:15" ht="12" customHeight="1" x14ac:dyDescent="0.25">
      <c r="A795" s="99" t="s">
        <v>447</v>
      </c>
      <c r="B795" s="100"/>
      <c r="C795" s="100"/>
      <c r="D795" s="100"/>
      <c r="E795" s="100"/>
      <c r="F795" s="6">
        <f t="shared" ref="F795:G795" si="746">SUM(F794)</f>
        <v>0</v>
      </c>
      <c r="G795" s="6">
        <f t="shared" si="746"/>
        <v>0</v>
      </c>
      <c r="H795" s="73">
        <f t="shared" ref="H795:K795" si="747">SUM(H794)</f>
        <v>0</v>
      </c>
      <c r="I795" s="6">
        <f t="shared" ref="I795" si="748">SUM(I794)</f>
        <v>0</v>
      </c>
      <c r="J795" s="6">
        <f t="shared" si="747"/>
        <v>0</v>
      </c>
      <c r="K795" s="6">
        <f t="shared" si="747"/>
        <v>0</v>
      </c>
      <c r="L795" s="6">
        <f t="shared" ref="L795" si="749">SUM(L794)</f>
        <v>0</v>
      </c>
      <c r="M795" s="6">
        <f t="shared" ref="M795:O795" si="750">SUM(M794)</f>
        <v>0</v>
      </c>
      <c r="N795" s="6">
        <f t="shared" ref="N795" si="751">SUM(N794)</f>
        <v>0</v>
      </c>
      <c r="O795" s="6">
        <f t="shared" si="750"/>
        <v>0</v>
      </c>
    </row>
    <row r="796" spans="1:15" ht="12" customHeight="1" outlineLevel="1" x14ac:dyDescent="0.25">
      <c r="A796" s="3" t="s">
        <v>405</v>
      </c>
      <c r="B796" s="3" t="s">
        <v>448</v>
      </c>
      <c r="C796" s="3" t="s">
        <v>159</v>
      </c>
      <c r="D796" s="3" t="s">
        <v>173</v>
      </c>
      <c r="E796" s="4" t="s">
        <v>174</v>
      </c>
      <c r="F796" s="5">
        <v>0</v>
      </c>
      <c r="G796" s="5">
        <v>0</v>
      </c>
      <c r="H796" s="44">
        <v>0</v>
      </c>
      <c r="I796" s="5">
        <v>0</v>
      </c>
      <c r="J796" s="5">
        <v>0</v>
      </c>
      <c r="K796" s="19">
        <v>0</v>
      </c>
      <c r="L796" s="19">
        <v>0</v>
      </c>
      <c r="M796" s="34">
        <v>0</v>
      </c>
      <c r="N796" s="26">
        <v>0</v>
      </c>
      <c r="O796" s="86">
        <f>SUM(L796+N796)</f>
        <v>0</v>
      </c>
    </row>
    <row r="797" spans="1:15" ht="12" customHeight="1" x14ac:dyDescent="0.25">
      <c r="A797" s="99" t="s">
        <v>449</v>
      </c>
      <c r="B797" s="100"/>
      <c r="C797" s="100"/>
      <c r="D797" s="100"/>
      <c r="E797" s="100"/>
      <c r="F797" s="6">
        <f t="shared" ref="F797:G797" si="752">SUM(F796)</f>
        <v>0</v>
      </c>
      <c r="G797" s="6">
        <f t="shared" si="752"/>
        <v>0</v>
      </c>
      <c r="H797" s="73">
        <f t="shared" ref="H797:K797" si="753">SUM(H796)</f>
        <v>0</v>
      </c>
      <c r="I797" s="6">
        <f t="shared" ref="I797" si="754">SUM(I796)</f>
        <v>0</v>
      </c>
      <c r="J797" s="6">
        <f t="shared" si="753"/>
        <v>0</v>
      </c>
      <c r="K797" s="6">
        <f t="shared" si="753"/>
        <v>0</v>
      </c>
      <c r="L797" s="6">
        <f t="shared" ref="L797" si="755">SUM(L796)</f>
        <v>0</v>
      </c>
      <c r="M797" s="6">
        <f t="shared" ref="M797:O797" si="756">SUM(M796)</f>
        <v>0</v>
      </c>
      <c r="N797" s="6">
        <f t="shared" ref="N797" si="757">SUM(N796)</f>
        <v>0</v>
      </c>
      <c r="O797" s="6">
        <f t="shared" si="756"/>
        <v>0</v>
      </c>
    </row>
    <row r="798" spans="1:15" ht="12" customHeight="1" outlineLevel="1" x14ac:dyDescent="0.25">
      <c r="A798" s="3" t="s">
        <v>405</v>
      </c>
      <c r="B798" s="3" t="s">
        <v>450</v>
      </c>
      <c r="C798" s="3" t="s">
        <v>159</v>
      </c>
      <c r="D798" s="3" t="s">
        <v>101</v>
      </c>
      <c r="E798" s="4" t="s">
        <v>102</v>
      </c>
      <c r="F798" s="5">
        <v>0</v>
      </c>
      <c r="G798" s="5">
        <v>0</v>
      </c>
      <c r="H798" s="44">
        <v>0</v>
      </c>
      <c r="I798" s="5">
        <v>0</v>
      </c>
      <c r="J798" s="5">
        <v>0</v>
      </c>
      <c r="K798" s="19">
        <v>440000</v>
      </c>
      <c r="L798" s="19">
        <v>440000</v>
      </c>
      <c r="M798" s="30">
        <v>0</v>
      </c>
      <c r="N798" s="26">
        <v>0</v>
      </c>
      <c r="O798" s="86">
        <f>SUM(L798+N798)</f>
        <v>440000</v>
      </c>
    </row>
    <row r="799" spans="1:15" ht="12" customHeight="1" outlineLevel="1" x14ac:dyDescent="0.25">
      <c r="A799" s="3" t="s">
        <v>405</v>
      </c>
      <c r="B799" s="3" t="s">
        <v>450</v>
      </c>
      <c r="C799" s="3" t="s">
        <v>159</v>
      </c>
      <c r="D799" s="3" t="s">
        <v>185</v>
      </c>
      <c r="E799" s="4" t="s">
        <v>186</v>
      </c>
      <c r="F799" s="5">
        <v>0</v>
      </c>
      <c r="G799" s="5">
        <v>0</v>
      </c>
      <c r="H799" s="44">
        <v>0</v>
      </c>
      <c r="I799" s="5">
        <v>0</v>
      </c>
      <c r="J799" s="5">
        <v>0</v>
      </c>
      <c r="K799" s="19">
        <v>350000</v>
      </c>
      <c r="L799" s="19">
        <v>350000</v>
      </c>
      <c r="M799" s="30">
        <v>0</v>
      </c>
      <c r="N799" s="26">
        <v>0</v>
      </c>
      <c r="O799" s="86">
        <f t="shared" ref="O799:O800" si="758">SUM(L799+N799)</f>
        <v>350000</v>
      </c>
    </row>
    <row r="800" spans="1:15" ht="12" customHeight="1" outlineLevel="1" x14ac:dyDescent="0.25">
      <c r="A800" s="3" t="s">
        <v>405</v>
      </c>
      <c r="B800" s="3" t="s">
        <v>450</v>
      </c>
      <c r="C800" s="3" t="s">
        <v>159</v>
      </c>
      <c r="D800" s="3" t="s">
        <v>451</v>
      </c>
      <c r="E800" s="4" t="s">
        <v>452</v>
      </c>
      <c r="F800" s="5">
        <v>0</v>
      </c>
      <c r="G800" s="5">
        <v>0</v>
      </c>
      <c r="H800" s="44">
        <v>0</v>
      </c>
      <c r="I800" s="5">
        <v>0</v>
      </c>
      <c r="J800" s="5">
        <v>0</v>
      </c>
      <c r="K800" s="19">
        <v>48000</v>
      </c>
      <c r="L800" s="19">
        <v>48000</v>
      </c>
      <c r="M800" s="30">
        <v>0</v>
      </c>
      <c r="N800" s="26">
        <v>0</v>
      </c>
      <c r="O800" s="86">
        <f t="shared" si="758"/>
        <v>48000</v>
      </c>
    </row>
    <row r="801" spans="1:15" ht="12" customHeight="1" x14ac:dyDescent="0.25">
      <c r="A801" s="99" t="s">
        <v>453</v>
      </c>
      <c r="B801" s="100"/>
      <c r="C801" s="100"/>
      <c r="D801" s="100"/>
      <c r="E801" s="100"/>
      <c r="F801" s="6">
        <f t="shared" ref="F801:G801" si="759">SUM(F798:F800)</f>
        <v>0</v>
      </c>
      <c r="G801" s="6">
        <f t="shared" si="759"/>
        <v>0</v>
      </c>
      <c r="H801" s="73">
        <f t="shared" ref="H801:K801" si="760">SUM(H798:H800)</f>
        <v>0</v>
      </c>
      <c r="I801" s="6">
        <f t="shared" ref="I801" si="761">SUM(I798:I800)</f>
        <v>0</v>
      </c>
      <c r="J801" s="6">
        <f t="shared" si="760"/>
        <v>0</v>
      </c>
      <c r="K801" s="6">
        <f t="shared" si="760"/>
        <v>838000</v>
      </c>
      <c r="L801" s="6">
        <f t="shared" ref="L801" si="762">SUM(L798:L800)</f>
        <v>838000</v>
      </c>
      <c r="M801" s="6">
        <f t="shared" ref="M801:O801" si="763">SUM(M798:M800)</f>
        <v>0</v>
      </c>
      <c r="N801" s="6">
        <f t="shared" ref="N801" si="764">SUM(N798:N800)</f>
        <v>0</v>
      </c>
      <c r="O801" s="6">
        <f t="shared" si="763"/>
        <v>838000</v>
      </c>
    </row>
    <row r="802" spans="1:15" ht="12" customHeight="1" outlineLevel="1" x14ac:dyDescent="0.25">
      <c r="A802" s="3" t="s">
        <v>405</v>
      </c>
      <c r="B802" s="3" t="s">
        <v>454</v>
      </c>
      <c r="C802" s="3" t="s">
        <v>159</v>
      </c>
      <c r="D802" s="3" t="s">
        <v>101</v>
      </c>
      <c r="E802" s="4" t="s">
        <v>102</v>
      </c>
      <c r="F802" s="5">
        <v>0</v>
      </c>
      <c r="G802" s="5">
        <v>0</v>
      </c>
      <c r="H802" s="44">
        <v>0</v>
      </c>
      <c r="I802" s="5">
        <v>0</v>
      </c>
      <c r="J802" s="5">
        <v>0</v>
      </c>
      <c r="K802" s="19">
        <v>600000</v>
      </c>
      <c r="L802" s="19">
        <v>600000</v>
      </c>
      <c r="M802" s="34">
        <v>0</v>
      </c>
      <c r="N802" s="26">
        <v>0</v>
      </c>
      <c r="O802" s="86">
        <f>SUM(L802:N802)</f>
        <v>600000</v>
      </c>
    </row>
    <row r="803" spans="1:15" ht="12" customHeight="1" x14ac:dyDescent="0.25">
      <c r="A803" s="99" t="s">
        <v>455</v>
      </c>
      <c r="B803" s="100"/>
      <c r="C803" s="100"/>
      <c r="D803" s="100"/>
      <c r="E803" s="100"/>
      <c r="F803" s="6">
        <f t="shared" ref="F803:G803" si="765">SUM(F802)</f>
        <v>0</v>
      </c>
      <c r="G803" s="6">
        <f t="shared" si="765"/>
        <v>0</v>
      </c>
      <c r="H803" s="73">
        <f t="shared" ref="H803:K803" si="766">SUM(H802)</f>
        <v>0</v>
      </c>
      <c r="I803" s="6">
        <f t="shared" ref="I803" si="767">SUM(I802)</f>
        <v>0</v>
      </c>
      <c r="J803" s="6">
        <f t="shared" si="766"/>
        <v>0</v>
      </c>
      <c r="K803" s="6">
        <f t="shared" si="766"/>
        <v>600000</v>
      </c>
      <c r="L803" s="6">
        <f t="shared" ref="L803" si="768">SUM(L802)</f>
        <v>600000</v>
      </c>
      <c r="M803" s="6">
        <f t="shared" ref="M803:O803" si="769">SUM(M802)</f>
        <v>0</v>
      </c>
      <c r="N803" s="6">
        <f t="shared" ref="N803" si="770">SUM(N802)</f>
        <v>0</v>
      </c>
      <c r="O803" s="6">
        <f t="shared" si="769"/>
        <v>600000</v>
      </c>
    </row>
    <row r="804" spans="1:15" ht="12" customHeight="1" outlineLevel="1" x14ac:dyDescent="0.25">
      <c r="A804" s="3" t="s">
        <v>405</v>
      </c>
      <c r="B804" s="3" t="s">
        <v>456</v>
      </c>
      <c r="C804" s="3" t="s">
        <v>159</v>
      </c>
      <c r="D804" s="3" t="s">
        <v>173</v>
      </c>
      <c r="E804" s="4" t="s">
        <v>174</v>
      </c>
      <c r="F804" s="5">
        <v>0</v>
      </c>
      <c r="G804" s="5">
        <v>0</v>
      </c>
      <c r="H804" s="44">
        <v>0</v>
      </c>
      <c r="I804" s="5">
        <v>0</v>
      </c>
      <c r="J804" s="5">
        <v>0</v>
      </c>
      <c r="K804" s="19">
        <v>510000</v>
      </c>
      <c r="L804" s="19">
        <v>510000</v>
      </c>
      <c r="M804" s="30">
        <v>0</v>
      </c>
      <c r="N804" s="26">
        <v>0</v>
      </c>
      <c r="O804" s="86">
        <f>SUM(L804+N804)</f>
        <v>510000</v>
      </c>
    </row>
    <row r="805" spans="1:15" ht="12" customHeight="1" outlineLevel="1" x14ac:dyDescent="0.25">
      <c r="A805" s="3" t="s">
        <v>405</v>
      </c>
      <c r="B805" s="3" t="s">
        <v>456</v>
      </c>
      <c r="C805" s="3" t="s">
        <v>159</v>
      </c>
      <c r="D805" s="3" t="s">
        <v>120</v>
      </c>
      <c r="E805" s="4" t="s">
        <v>121</v>
      </c>
      <c r="F805" s="5">
        <v>0</v>
      </c>
      <c r="G805" s="5">
        <v>0</v>
      </c>
      <c r="H805" s="44">
        <v>0</v>
      </c>
      <c r="I805" s="5">
        <v>0</v>
      </c>
      <c r="J805" s="5">
        <v>0</v>
      </c>
      <c r="K805" s="19">
        <v>130000</v>
      </c>
      <c r="L805" s="19">
        <v>130000</v>
      </c>
      <c r="M805" s="30">
        <v>0</v>
      </c>
      <c r="N805" s="26">
        <v>0</v>
      </c>
      <c r="O805" s="86">
        <f t="shared" ref="O805:O812" si="771">SUM(L805+N805)</f>
        <v>130000</v>
      </c>
    </row>
    <row r="806" spans="1:15" ht="12" customHeight="1" outlineLevel="1" x14ac:dyDescent="0.25">
      <c r="A806" s="3" t="s">
        <v>405</v>
      </c>
      <c r="B806" s="3" t="s">
        <v>456</v>
      </c>
      <c r="C806" s="3" t="s">
        <v>159</v>
      </c>
      <c r="D806" s="3" t="s">
        <v>175</v>
      </c>
      <c r="E806" s="4" t="s">
        <v>176</v>
      </c>
      <c r="F806" s="5">
        <v>0</v>
      </c>
      <c r="G806" s="5">
        <v>0</v>
      </c>
      <c r="H806" s="44">
        <v>0</v>
      </c>
      <c r="I806" s="5">
        <v>0</v>
      </c>
      <c r="J806" s="5">
        <v>0</v>
      </c>
      <c r="K806" s="19">
        <v>128000</v>
      </c>
      <c r="L806" s="19">
        <v>128000</v>
      </c>
      <c r="M806" s="30">
        <v>0</v>
      </c>
      <c r="N806" s="26">
        <v>0</v>
      </c>
      <c r="O806" s="86">
        <f t="shared" si="771"/>
        <v>128000</v>
      </c>
    </row>
    <row r="807" spans="1:15" ht="12" customHeight="1" outlineLevel="1" x14ac:dyDescent="0.25">
      <c r="A807" s="3" t="s">
        <v>405</v>
      </c>
      <c r="B807" s="3" t="s">
        <v>456</v>
      </c>
      <c r="C807" s="3" t="s">
        <v>159</v>
      </c>
      <c r="D807" s="3" t="s">
        <v>177</v>
      </c>
      <c r="E807" s="4" t="s">
        <v>178</v>
      </c>
      <c r="F807" s="5">
        <v>0</v>
      </c>
      <c r="G807" s="5">
        <v>0</v>
      </c>
      <c r="H807" s="44">
        <v>0</v>
      </c>
      <c r="I807" s="5">
        <v>0</v>
      </c>
      <c r="J807" s="5">
        <v>0</v>
      </c>
      <c r="K807" s="19">
        <v>46000</v>
      </c>
      <c r="L807" s="19">
        <v>46000</v>
      </c>
      <c r="M807" s="30">
        <v>0</v>
      </c>
      <c r="N807" s="26">
        <v>0</v>
      </c>
      <c r="O807" s="86">
        <f t="shared" si="771"/>
        <v>46000</v>
      </c>
    </row>
    <row r="808" spans="1:15" ht="12" customHeight="1" outlineLevel="1" x14ac:dyDescent="0.25">
      <c r="A808" s="3" t="s">
        <v>405</v>
      </c>
      <c r="B808" s="3" t="s">
        <v>456</v>
      </c>
      <c r="C808" s="3" t="s">
        <v>159</v>
      </c>
      <c r="D808" s="3" t="s">
        <v>126</v>
      </c>
      <c r="E808" s="4" t="s">
        <v>127</v>
      </c>
      <c r="F808" s="5">
        <v>0</v>
      </c>
      <c r="G808" s="5">
        <v>0</v>
      </c>
      <c r="H808" s="44">
        <v>0</v>
      </c>
      <c r="I808" s="5">
        <v>0</v>
      </c>
      <c r="J808" s="5">
        <v>0</v>
      </c>
      <c r="K808" s="19">
        <v>0</v>
      </c>
      <c r="L808" s="19">
        <v>0</v>
      </c>
      <c r="M808" s="30">
        <v>0</v>
      </c>
      <c r="N808" s="26">
        <v>0</v>
      </c>
      <c r="O808" s="86">
        <f t="shared" si="771"/>
        <v>0</v>
      </c>
    </row>
    <row r="809" spans="1:15" ht="12" customHeight="1" outlineLevel="1" x14ac:dyDescent="0.25">
      <c r="A809" s="3" t="s">
        <v>405</v>
      </c>
      <c r="B809" s="3" t="s">
        <v>456</v>
      </c>
      <c r="C809" s="3" t="s">
        <v>159</v>
      </c>
      <c r="D809" s="3" t="s">
        <v>130</v>
      </c>
      <c r="E809" s="4" t="s">
        <v>131</v>
      </c>
      <c r="F809" s="5">
        <v>0</v>
      </c>
      <c r="G809" s="5">
        <v>0</v>
      </c>
      <c r="H809" s="44">
        <v>0</v>
      </c>
      <c r="I809" s="5">
        <v>0</v>
      </c>
      <c r="J809" s="5">
        <v>0</v>
      </c>
      <c r="K809" s="19">
        <v>0</v>
      </c>
      <c r="L809" s="19">
        <v>0</v>
      </c>
      <c r="M809" s="30">
        <v>0</v>
      </c>
      <c r="N809" s="26">
        <v>0</v>
      </c>
      <c r="O809" s="86">
        <f t="shared" si="771"/>
        <v>0</v>
      </c>
    </row>
    <row r="810" spans="1:15" ht="12" customHeight="1" outlineLevel="1" x14ac:dyDescent="0.25">
      <c r="A810" s="3" t="s">
        <v>405</v>
      </c>
      <c r="B810" s="3" t="s">
        <v>456</v>
      </c>
      <c r="C810" s="3" t="s">
        <v>159</v>
      </c>
      <c r="D810" s="3" t="s">
        <v>142</v>
      </c>
      <c r="E810" s="4" t="s">
        <v>143</v>
      </c>
      <c r="F810" s="5">
        <v>0</v>
      </c>
      <c r="G810" s="5">
        <v>0</v>
      </c>
      <c r="H810" s="44">
        <v>0</v>
      </c>
      <c r="I810" s="5">
        <v>0</v>
      </c>
      <c r="J810" s="5">
        <v>0</v>
      </c>
      <c r="K810" s="19">
        <v>0</v>
      </c>
      <c r="L810" s="19">
        <v>0</v>
      </c>
      <c r="M810" s="34">
        <v>0</v>
      </c>
      <c r="N810" s="26">
        <v>0</v>
      </c>
      <c r="O810" s="86">
        <f t="shared" si="771"/>
        <v>0</v>
      </c>
    </row>
    <row r="811" spans="1:15" ht="12" customHeight="1" outlineLevel="1" x14ac:dyDescent="0.25">
      <c r="A811" s="3" t="s">
        <v>405</v>
      </c>
      <c r="B811" s="3" t="s">
        <v>456</v>
      </c>
      <c r="C811" s="3" t="s">
        <v>159</v>
      </c>
      <c r="D811" s="3" t="s">
        <v>148</v>
      </c>
      <c r="E811" s="4" t="s">
        <v>149</v>
      </c>
      <c r="F811" s="5">
        <v>0</v>
      </c>
      <c r="G811" s="5">
        <v>0</v>
      </c>
      <c r="H811" s="44">
        <v>0</v>
      </c>
      <c r="I811" s="5">
        <v>0</v>
      </c>
      <c r="J811" s="5">
        <v>0</v>
      </c>
      <c r="K811" s="19">
        <v>0</v>
      </c>
      <c r="L811" s="19">
        <v>0</v>
      </c>
      <c r="M811" s="30">
        <v>0</v>
      </c>
      <c r="N811" s="26">
        <v>0</v>
      </c>
      <c r="O811" s="86">
        <f t="shared" si="771"/>
        <v>0</v>
      </c>
    </row>
    <row r="812" spans="1:15" ht="12" customHeight="1" outlineLevel="1" x14ac:dyDescent="0.25">
      <c r="A812" s="3" t="s">
        <v>405</v>
      </c>
      <c r="B812" s="3" t="s">
        <v>456</v>
      </c>
      <c r="C812" s="3" t="s">
        <v>159</v>
      </c>
      <c r="D812" s="3" t="s">
        <v>183</v>
      </c>
      <c r="E812" s="4" t="s">
        <v>184</v>
      </c>
      <c r="F812" s="5">
        <v>0</v>
      </c>
      <c r="G812" s="5">
        <v>0</v>
      </c>
      <c r="H812" s="44">
        <v>0</v>
      </c>
      <c r="I812" s="5">
        <v>0</v>
      </c>
      <c r="J812" s="5">
        <v>0</v>
      </c>
      <c r="K812" s="19">
        <v>0</v>
      </c>
      <c r="L812" s="19">
        <v>0</v>
      </c>
      <c r="M812" s="34">
        <v>0</v>
      </c>
      <c r="N812" s="26">
        <v>0</v>
      </c>
      <c r="O812" s="86">
        <f t="shared" si="771"/>
        <v>0</v>
      </c>
    </row>
    <row r="813" spans="1:15" ht="12" customHeight="1" x14ac:dyDescent="0.25">
      <c r="A813" s="99" t="s">
        <v>457</v>
      </c>
      <c r="B813" s="100"/>
      <c r="C813" s="100"/>
      <c r="D813" s="100"/>
      <c r="E813" s="100"/>
      <c r="F813" s="6">
        <f t="shared" ref="F813:G813" si="772">SUM(F804:F812)</f>
        <v>0</v>
      </c>
      <c r="G813" s="6">
        <f t="shared" si="772"/>
        <v>0</v>
      </c>
      <c r="H813" s="73">
        <f t="shared" ref="H813:K813" si="773">SUM(H804:H812)</f>
        <v>0</v>
      </c>
      <c r="I813" s="6">
        <f t="shared" ref="I813" si="774">SUM(I804:I812)</f>
        <v>0</v>
      </c>
      <c r="J813" s="6">
        <f t="shared" si="773"/>
        <v>0</v>
      </c>
      <c r="K813" s="6">
        <f t="shared" si="773"/>
        <v>814000</v>
      </c>
      <c r="L813" s="6">
        <f t="shared" ref="L813" si="775">SUM(L804:L812)</f>
        <v>814000</v>
      </c>
      <c r="M813" s="6">
        <f t="shared" ref="M813:O813" si="776">SUM(M804:M812)</f>
        <v>0</v>
      </c>
      <c r="N813" s="6">
        <f t="shared" ref="N813" si="777">SUM(N804:N812)</f>
        <v>0</v>
      </c>
      <c r="O813" s="6">
        <f t="shared" si="776"/>
        <v>814000</v>
      </c>
    </row>
    <row r="814" spans="1:15" ht="12" customHeight="1" outlineLevel="1" x14ac:dyDescent="0.25">
      <c r="A814" s="3" t="s">
        <v>405</v>
      </c>
      <c r="B814" s="3" t="s">
        <v>458</v>
      </c>
      <c r="C814" s="3" t="s">
        <v>159</v>
      </c>
      <c r="D814" s="3" t="s">
        <v>173</v>
      </c>
      <c r="E814" s="4" t="s">
        <v>174</v>
      </c>
      <c r="F814" s="5">
        <v>0</v>
      </c>
      <c r="G814" s="5">
        <v>0</v>
      </c>
      <c r="H814" s="44">
        <v>0</v>
      </c>
      <c r="I814" s="5">
        <v>0</v>
      </c>
      <c r="J814" s="5">
        <v>0</v>
      </c>
      <c r="K814" s="19">
        <v>514000</v>
      </c>
      <c r="L814" s="19">
        <v>514000</v>
      </c>
      <c r="M814" s="30">
        <v>0</v>
      </c>
      <c r="N814" s="26">
        <v>0</v>
      </c>
      <c r="O814" s="86">
        <f>SUM(L814+N814)</f>
        <v>514000</v>
      </c>
    </row>
    <row r="815" spans="1:15" ht="12" customHeight="1" outlineLevel="1" x14ac:dyDescent="0.25">
      <c r="A815" s="3" t="s">
        <v>405</v>
      </c>
      <c r="B815" s="3" t="s">
        <v>458</v>
      </c>
      <c r="C815" s="3" t="s">
        <v>159</v>
      </c>
      <c r="D815" s="3" t="s">
        <v>175</v>
      </c>
      <c r="E815" s="4" t="s">
        <v>176</v>
      </c>
      <c r="F815" s="5">
        <v>0</v>
      </c>
      <c r="G815" s="5">
        <v>0</v>
      </c>
      <c r="H815" s="44">
        <v>0</v>
      </c>
      <c r="I815" s="5">
        <v>0</v>
      </c>
      <c r="J815" s="5">
        <v>0</v>
      </c>
      <c r="K815" s="19">
        <v>129000</v>
      </c>
      <c r="L815" s="19">
        <v>129000</v>
      </c>
      <c r="M815" s="30">
        <v>0</v>
      </c>
      <c r="N815" s="26">
        <v>0</v>
      </c>
      <c r="O815" s="86">
        <f t="shared" ref="O815:O823" si="778">SUM(L815+N815)</f>
        <v>129000</v>
      </c>
    </row>
    <row r="816" spans="1:15" ht="12" customHeight="1" outlineLevel="1" x14ac:dyDescent="0.25">
      <c r="A816" s="3" t="s">
        <v>405</v>
      </c>
      <c r="B816" s="3" t="s">
        <v>458</v>
      </c>
      <c r="C816" s="3" t="s">
        <v>159</v>
      </c>
      <c r="D816" s="3" t="s">
        <v>177</v>
      </c>
      <c r="E816" s="4" t="s">
        <v>178</v>
      </c>
      <c r="F816" s="5">
        <v>0</v>
      </c>
      <c r="G816" s="5">
        <v>0</v>
      </c>
      <c r="H816" s="44">
        <v>0</v>
      </c>
      <c r="I816" s="5">
        <v>0</v>
      </c>
      <c r="J816" s="5">
        <v>0</v>
      </c>
      <c r="K816" s="19">
        <v>47000</v>
      </c>
      <c r="L816" s="19">
        <v>47000</v>
      </c>
      <c r="M816" s="30">
        <v>0</v>
      </c>
      <c r="N816" s="26">
        <v>0</v>
      </c>
      <c r="O816" s="86">
        <f t="shared" si="778"/>
        <v>47000</v>
      </c>
    </row>
    <row r="817" spans="1:15" ht="12" customHeight="1" outlineLevel="1" x14ac:dyDescent="0.25">
      <c r="A817" s="3" t="s">
        <v>405</v>
      </c>
      <c r="B817" s="3" t="s">
        <v>458</v>
      </c>
      <c r="C817" s="3" t="s">
        <v>159</v>
      </c>
      <c r="D817" s="3" t="s">
        <v>126</v>
      </c>
      <c r="E817" s="4" t="s">
        <v>127</v>
      </c>
      <c r="F817" s="5">
        <v>0</v>
      </c>
      <c r="G817" s="5">
        <v>0</v>
      </c>
      <c r="H817" s="44">
        <v>0</v>
      </c>
      <c r="I817" s="5">
        <v>0</v>
      </c>
      <c r="J817" s="5">
        <v>0</v>
      </c>
      <c r="K817" s="19">
        <v>0</v>
      </c>
      <c r="L817" s="19">
        <v>0</v>
      </c>
      <c r="M817" s="30">
        <v>0</v>
      </c>
      <c r="N817" s="26">
        <v>0</v>
      </c>
      <c r="O817" s="86">
        <f t="shared" si="778"/>
        <v>0</v>
      </c>
    </row>
    <row r="818" spans="1:15" ht="12" customHeight="1" outlineLevel="1" x14ac:dyDescent="0.25">
      <c r="A818" s="3" t="s">
        <v>405</v>
      </c>
      <c r="B818" s="3" t="s">
        <v>458</v>
      </c>
      <c r="C818" s="3" t="s">
        <v>159</v>
      </c>
      <c r="D818" s="3" t="s">
        <v>130</v>
      </c>
      <c r="E818" s="4" t="s">
        <v>131</v>
      </c>
      <c r="F818" s="5">
        <v>0</v>
      </c>
      <c r="G818" s="5">
        <v>0</v>
      </c>
      <c r="H818" s="44">
        <v>0</v>
      </c>
      <c r="I818" s="5">
        <v>0</v>
      </c>
      <c r="J818" s="5">
        <v>0</v>
      </c>
      <c r="K818" s="19">
        <v>0</v>
      </c>
      <c r="L818" s="19">
        <v>0</v>
      </c>
      <c r="M818" s="30">
        <v>0</v>
      </c>
      <c r="N818" s="26">
        <v>0</v>
      </c>
      <c r="O818" s="86">
        <f t="shared" si="778"/>
        <v>0</v>
      </c>
    </row>
    <row r="819" spans="1:15" ht="12" customHeight="1" outlineLevel="1" x14ac:dyDescent="0.25">
      <c r="A819" s="3" t="s">
        <v>405</v>
      </c>
      <c r="B819" s="3" t="s">
        <v>458</v>
      </c>
      <c r="C819" s="3" t="s">
        <v>159</v>
      </c>
      <c r="D819" s="3" t="s">
        <v>142</v>
      </c>
      <c r="E819" s="4" t="s">
        <v>143</v>
      </c>
      <c r="F819" s="5">
        <v>0</v>
      </c>
      <c r="G819" s="5">
        <v>0</v>
      </c>
      <c r="H819" s="44">
        <v>0</v>
      </c>
      <c r="I819" s="5">
        <v>0</v>
      </c>
      <c r="J819" s="5">
        <v>0</v>
      </c>
      <c r="K819" s="19">
        <v>0</v>
      </c>
      <c r="L819" s="19">
        <v>0</v>
      </c>
      <c r="M819" s="30">
        <v>0</v>
      </c>
      <c r="N819" s="26">
        <v>0</v>
      </c>
      <c r="O819" s="86">
        <f t="shared" si="778"/>
        <v>0</v>
      </c>
    </row>
    <row r="820" spans="1:15" ht="12" customHeight="1" outlineLevel="1" x14ac:dyDescent="0.25">
      <c r="A820" s="3" t="s">
        <v>405</v>
      </c>
      <c r="B820" s="3" t="s">
        <v>458</v>
      </c>
      <c r="C820" s="3" t="s">
        <v>159</v>
      </c>
      <c r="D820" s="3" t="s">
        <v>148</v>
      </c>
      <c r="E820" s="4" t="s">
        <v>149</v>
      </c>
      <c r="F820" s="5">
        <v>0</v>
      </c>
      <c r="G820" s="5">
        <v>0</v>
      </c>
      <c r="H820" s="44">
        <v>0</v>
      </c>
      <c r="I820" s="5">
        <v>0</v>
      </c>
      <c r="J820" s="5">
        <v>0</v>
      </c>
      <c r="K820" s="19">
        <v>0</v>
      </c>
      <c r="L820" s="19">
        <v>0</v>
      </c>
      <c r="M820" s="30">
        <v>0</v>
      </c>
      <c r="N820" s="26">
        <v>0</v>
      </c>
      <c r="O820" s="86">
        <f t="shared" si="778"/>
        <v>0</v>
      </c>
    </row>
    <row r="821" spans="1:15" ht="12" customHeight="1" outlineLevel="1" x14ac:dyDescent="0.25">
      <c r="A821" s="3" t="s">
        <v>405</v>
      </c>
      <c r="B821" s="3" t="s">
        <v>458</v>
      </c>
      <c r="C821" s="3" t="s">
        <v>159</v>
      </c>
      <c r="D821" s="3" t="s">
        <v>101</v>
      </c>
      <c r="E821" s="4" t="s">
        <v>102</v>
      </c>
      <c r="F821" s="5">
        <v>0</v>
      </c>
      <c r="G821" s="5">
        <v>0</v>
      </c>
      <c r="H821" s="44">
        <v>0</v>
      </c>
      <c r="I821" s="5">
        <v>0</v>
      </c>
      <c r="J821" s="5">
        <v>0</v>
      </c>
      <c r="K821" s="19">
        <v>0</v>
      </c>
      <c r="L821" s="19">
        <v>0</v>
      </c>
      <c r="M821" s="30">
        <v>0</v>
      </c>
      <c r="N821" s="26">
        <v>0</v>
      </c>
      <c r="O821" s="86">
        <f t="shared" si="778"/>
        <v>0</v>
      </c>
    </row>
    <row r="822" spans="1:15" ht="12" customHeight="1" outlineLevel="1" x14ac:dyDescent="0.25">
      <c r="A822" s="3" t="s">
        <v>405</v>
      </c>
      <c r="B822" s="3" t="s">
        <v>669</v>
      </c>
      <c r="C822" s="3" t="s">
        <v>159</v>
      </c>
      <c r="D822" s="3" t="s">
        <v>84</v>
      </c>
      <c r="E822" s="4" t="s">
        <v>85</v>
      </c>
      <c r="F822" s="5">
        <v>0</v>
      </c>
      <c r="G822" s="5">
        <v>0</v>
      </c>
      <c r="H822" s="44">
        <v>0</v>
      </c>
      <c r="I822" s="5">
        <v>0</v>
      </c>
      <c r="J822" s="5">
        <v>0</v>
      </c>
      <c r="K822" s="19">
        <v>0</v>
      </c>
      <c r="L822" s="19">
        <v>0</v>
      </c>
      <c r="M822" s="30">
        <v>0</v>
      </c>
      <c r="N822" s="26">
        <v>0</v>
      </c>
      <c r="O822" s="86">
        <f t="shared" si="778"/>
        <v>0</v>
      </c>
    </row>
    <row r="823" spans="1:15" ht="12" customHeight="1" outlineLevel="1" x14ac:dyDescent="0.25">
      <c r="A823" s="3" t="s">
        <v>405</v>
      </c>
      <c r="B823" s="3" t="s">
        <v>458</v>
      </c>
      <c r="C823" s="3" t="s">
        <v>159</v>
      </c>
      <c r="D823" s="3" t="s">
        <v>183</v>
      </c>
      <c r="E823" s="4" t="s">
        <v>184</v>
      </c>
      <c r="F823" s="5">
        <v>0</v>
      </c>
      <c r="G823" s="5">
        <v>0</v>
      </c>
      <c r="H823" s="44">
        <v>0</v>
      </c>
      <c r="I823" s="5">
        <v>0</v>
      </c>
      <c r="J823" s="5">
        <v>0</v>
      </c>
      <c r="K823" s="19">
        <v>0</v>
      </c>
      <c r="L823" s="19">
        <v>0</v>
      </c>
      <c r="M823" s="30">
        <v>0</v>
      </c>
      <c r="N823" s="26">
        <v>0</v>
      </c>
      <c r="O823" s="86">
        <f t="shared" si="778"/>
        <v>0</v>
      </c>
    </row>
    <row r="824" spans="1:15" ht="12" customHeight="1" x14ac:dyDescent="0.25">
      <c r="A824" s="99" t="s">
        <v>459</v>
      </c>
      <c r="B824" s="100"/>
      <c r="C824" s="100"/>
      <c r="D824" s="100"/>
      <c r="E824" s="100"/>
      <c r="F824" s="6">
        <f t="shared" ref="F824:G824" si="779">SUM(F814:F823)</f>
        <v>0</v>
      </c>
      <c r="G824" s="6">
        <f t="shared" si="779"/>
        <v>0</v>
      </c>
      <c r="H824" s="73">
        <f t="shared" ref="H824:O824" si="780">SUM(H814:H823)</f>
        <v>0</v>
      </c>
      <c r="I824" s="6">
        <f t="shared" ref="I824" si="781">SUM(I814:I823)</f>
        <v>0</v>
      </c>
      <c r="J824" s="6">
        <f t="shared" si="780"/>
        <v>0</v>
      </c>
      <c r="K824" s="6">
        <f t="shared" ref="K824:L824" si="782">SUM(K814:K823)</f>
        <v>690000</v>
      </c>
      <c r="L824" s="6">
        <f t="shared" si="782"/>
        <v>690000</v>
      </c>
      <c r="M824" s="6">
        <f t="shared" si="780"/>
        <v>0</v>
      </c>
      <c r="N824" s="6">
        <f t="shared" ref="N824" si="783">SUM(N814:N823)</f>
        <v>0</v>
      </c>
      <c r="O824" s="6">
        <f t="shared" si="780"/>
        <v>690000</v>
      </c>
    </row>
    <row r="825" spans="1:15" ht="12" customHeight="1" outlineLevel="1" x14ac:dyDescent="0.25">
      <c r="A825" s="3" t="s">
        <v>405</v>
      </c>
      <c r="B825" s="3" t="s">
        <v>460</v>
      </c>
      <c r="C825" s="3" t="s">
        <v>159</v>
      </c>
      <c r="D825" s="3" t="s">
        <v>173</v>
      </c>
      <c r="E825" s="4" t="s">
        <v>174</v>
      </c>
      <c r="F825" s="5">
        <v>0</v>
      </c>
      <c r="G825" s="5">
        <v>0</v>
      </c>
      <c r="H825" s="44">
        <v>0</v>
      </c>
      <c r="I825" s="5">
        <v>0</v>
      </c>
      <c r="J825" s="5">
        <v>0</v>
      </c>
      <c r="K825" s="19">
        <v>1783000</v>
      </c>
      <c r="L825" s="19">
        <v>1783000</v>
      </c>
      <c r="M825" s="30">
        <v>0</v>
      </c>
      <c r="N825" s="26">
        <v>0</v>
      </c>
      <c r="O825" s="86">
        <f>SUM(L825+N825)</f>
        <v>1783000</v>
      </c>
    </row>
    <row r="826" spans="1:15" ht="12" customHeight="1" outlineLevel="1" x14ac:dyDescent="0.25">
      <c r="A826" s="3" t="s">
        <v>405</v>
      </c>
      <c r="B826" s="3" t="s">
        <v>460</v>
      </c>
      <c r="C826" s="3" t="s">
        <v>159</v>
      </c>
      <c r="D826" s="3" t="s">
        <v>120</v>
      </c>
      <c r="E826" s="4" t="s">
        <v>121</v>
      </c>
      <c r="F826" s="5">
        <v>0</v>
      </c>
      <c r="G826" s="5">
        <v>0</v>
      </c>
      <c r="H826" s="44">
        <v>0</v>
      </c>
      <c r="I826" s="5">
        <v>0</v>
      </c>
      <c r="J826" s="5">
        <v>0</v>
      </c>
      <c r="K826" s="19">
        <v>10000</v>
      </c>
      <c r="L826" s="19">
        <v>10000</v>
      </c>
      <c r="M826" s="30">
        <v>0</v>
      </c>
      <c r="N826" s="26">
        <v>0</v>
      </c>
      <c r="O826" s="86">
        <f t="shared" ref="O826:O839" si="784">SUM(L826+N826)</f>
        <v>10000</v>
      </c>
    </row>
    <row r="827" spans="1:15" ht="12" customHeight="1" outlineLevel="1" x14ac:dyDescent="0.25">
      <c r="A827" s="3" t="s">
        <v>405</v>
      </c>
      <c r="B827" s="3" t="s">
        <v>460</v>
      </c>
      <c r="C827" s="3" t="s">
        <v>159</v>
      </c>
      <c r="D827" s="3" t="s">
        <v>175</v>
      </c>
      <c r="E827" s="4" t="s">
        <v>176</v>
      </c>
      <c r="F827" s="5">
        <v>0</v>
      </c>
      <c r="G827" s="5">
        <v>0</v>
      </c>
      <c r="H827" s="44">
        <v>0</v>
      </c>
      <c r="I827" s="5">
        <v>0</v>
      </c>
      <c r="J827" s="5">
        <v>0</v>
      </c>
      <c r="K827" s="19">
        <v>446000</v>
      </c>
      <c r="L827" s="19">
        <v>446000</v>
      </c>
      <c r="M827" s="30">
        <v>0</v>
      </c>
      <c r="N827" s="26">
        <v>0</v>
      </c>
      <c r="O827" s="86">
        <f t="shared" si="784"/>
        <v>446000</v>
      </c>
    </row>
    <row r="828" spans="1:15" ht="12" customHeight="1" outlineLevel="1" x14ac:dyDescent="0.25">
      <c r="A828" s="3" t="s">
        <v>405</v>
      </c>
      <c r="B828" s="3" t="s">
        <v>460</v>
      </c>
      <c r="C828" s="3" t="s">
        <v>159</v>
      </c>
      <c r="D828" s="3" t="s">
        <v>177</v>
      </c>
      <c r="E828" s="4" t="s">
        <v>178</v>
      </c>
      <c r="F828" s="5">
        <v>0</v>
      </c>
      <c r="G828" s="5">
        <v>0</v>
      </c>
      <c r="H828" s="44">
        <v>0</v>
      </c>
      <c r="I828" s="5">
        <v>0</v>
      </c>
      <c r="J828" s="5">
        <v>0</v>
      </c>
      <c r="K828" s="19">
        <v>161000</v>
      </c>
      <c r="L828" s="19">
        <v>161000</v>
      </c>
      <c r="M828" s="30">
        <v>0</v>
      </c>
      <c r="N828" s="26">
        <v>0</v>
      </c>
      <c r="O828" s="86">
        <f t="shared" si="784"/>
        <v>161000</v>
      </c>
    </row>
    <row r="829" spans="1:15" ht="12" customHeight="1" outlineLevel="1" x14ac:dyDescent="0.25">
      <c r="A829" s="3" t="s">
        <v>405</v>
      </c>
      <c r="B829" s="3" t="s">
        <v>460</v>
      </c>
      <c r="C829" s="3" t="s">
        <v>159</v>
      </c>
      <c r="D829" s="3" t="s">
        <v>126</v>
      </c>
      <c r="E829" s="4" t="s">
        <v>127</v>
      </c>
      <c r="F829" s="5">
        <v>0</v>
      </c>
      <c r="G829" s="5">
        <v>0</v>
      </c>
      <c r="H829" s="44">
        <v>0</v>
      </c>
      <c r="I829" s="5">
        <v>0</v>
      </c>
      <c r="J829" s="5">
        <v>0</v>
      </c>
      <c r="K829" s="19">
        <v>0</v>
      </c>
      <c r="L829" s="19">
        <v>0</v>
      </c>
      <c r="M829" s="30">
        <v>0</v>
      </c>
      <c r="N829" s="26">
        <v>0</v>
      </c>
      <c r="O829" s="86">
        <f t="shared" si="784"/>
        <v>0</v>
      </c>
    </row>
    <row r="830" spans="1:15" ht="12" customHeight="1" outlineLevel="1" x14ac:dyDescent="0.25">
      <c r="A830" s="3" t="s">
        <v>405</v>
      </c>
      <c r="B830" s="3" t="s">
        <v>460</v>
      </c>
      <c r="C830" s="3" t="s">
        <v>159</v>
      </c>
      <c r="D830" s="3" t="s">
        <v>128</v>
      </c>
      <c r="E830" s="4" t="s">
        <v>129</v>
      </c>
      <c r="F830" s="5">
        <v>0</v>
      </c>
      <c r="G830" s="5">
        <v>0</v>
      </c>
      <c r="H830" s="44">
        <v>0</v>
      </c>
      <c r="I830" s="5">
        <v>0</v>
      </c>
      <c r="J830" s="5">
        <v>0</v>
      </c>
      <c r="K830" s="19">
        <v>0</v>
      </c>
      <c r="L830" s="19">
        <v>0</v>
      </c>
      <c r="M830" s="30">
        <v>0</v>
      </c>
      <c r="N830" s="26">
        <v>0</v>
      </c>
      <c r="O830" s="86">
        <f t="shared" si="784"/>
        <v>0</v>
      </c>
    </row>
    <row r="831" spans="1:15" ht="12" customHeight="1" outlineLevel="1" x14ac:dyDescent="0.25">
      <c r="A831" s="3" t="s">
        <v>405</v>
      </c>
      <c r="B831" s="3" t="s">
        <v>460</v>
      </c>
      <c r="C831" s="3" t="s">
        <v>159</v>
      </c>
      <c r="D831" s="3" t="s">
        <v>130</v>
      </c>
      <c r="E831" s="4" t="s">
        <v>131</v>
      </c>
      <c r="F831" s="5">
        <v>0</v>
      </c>
      <c r="G831" s="5">
        <v>0</v>
      </c>
      <c r="H831" s="44">
        <v>0</v>
      </c>
      <c r="I831" s="5">
        <v>0</v>
      </c>
      <c r="J831" s="5">
        <v>0</v>
      </c>
      <c r="K831" s="19">
        <v>0</v>
      </c>
      <c r="L831" s="19">
        <v>0</v>
      </c>
      <c r="M831" s="30">
        <v>0</v>
      </c>
      <c r="N831" s="26">
        <v>0</v>
      </c>
      <c r="O831" s="86">
        <f t="shared" si="784"/>
        <v>0</v>
      </c>
    </row>
    <row r="832" spans="1:15" ht="12" customHeight="1" outlineLevel="1" x14ac:dyDescent="0.25">
      <c r="A832" s="3" t="s">
        <v>405</v>
      </c>
      <c r="B832" s="3" t="s">
        <v>460</v>
      </c>
      <c r="C832" s="3" t="s">
        <v>159</v>
      </c>
      <c r="D832" s="3" t="s">
        <v>140</v>
      </c>
      <c r="E832" s="4" t="s">
        <v>141</v>
      </c>
      <c r="F832" s="5">
        <v>0</v>
      </c>
      <c r="G832" s="5">
        <v>0</v>
      </c>
      <c r="H832" s="44">
        <v>0</v>
      </c>
      <c r="I832" s="5">
        <v>0</v>
      </c>
      <c r="J832" s="5">
        <v>0</v>
      </c>
      <c r="K832" s="19">
        <v>0</v>
      </c>
      <c r="L832" s="19">
        <v>0</v>
      </c>
      <c r="M832" s="30">
        <v>0</v>
      </c>
      <c r="N832" s="26">
        <v>0</v>
      </c>
      <c r="O832" s="86">
        <f t="shared" si="784"/>
        <v>0</v>
      </c>
    </row>
    <row r="833" spans="1:15" ht="12" customHeight="1" outlineLevel="1" x14ac:dyDescent="0.25">
      <c r="A833" s="3" t="s">
        <v>405</v>
      </c>
      <c r="B833" s="3" t="s">
        <v>460</v>
      </c>
      <c r="C833" s="3" t="s">
        <v>159</v>
      </c>
      <c r="D833" s="3" t="s">
        <v>142</v>
      </c>
      <c r="E833" s="4" t="s">
        <v>143</v>
      </c>
      <c r="F833" s="5">
        <v>0</v>
      </c>
      <c r="G833" s="5">
        <v>0</v>
      </c>
      <c r="H833" s="44">
        <v>0</v>
      </c>
      <c r="I833" s="5">
        <v>0</v>
      </c>
      <c r="J833" s="5">
        <v>0</v>
      </c>
      <c r="K833" s="19">
        <v>0</v>
      </c>
      <c r="L833" s="19">
        <v>0</v>
      </c>
      <c r="M833" s="30">
        <v>0</v>
      </c>
      <c r="N833" s="26">
        <v>0</v>
      </c>
      <c r="O833" s="86">
        <f t="shared" si="784"/>
        <v>0</v>
      </c>
    </row>
    <row r="834" spans="1:15" ht="12" customHeight="1" outlineLevel="1" x14ac:dyDescent="0.25">
      <c r="A834" s="3" t="s">
        <v>405</v>
      </c>
      <c r="B834" s="3" t="s">
        <v>460</v>
      </c>
      <c r="C834" s="3" t="s">
        <v>159</v>
      </c>
      <c r="D834" s="3" t="s">
        <v>144</v>
      </c>
      <c r="E834" s="4" t="s">
        <v>145</v>
      </c>
      <c r="F834" s="5">
        <v>0</v>
      </c>
      <c r="G834" s="5">
        <v>0</v>
      </c>
      <c r="H834" s="44">
        <v>0</v>
      </c>
      <c r="I834" s="5">
        <v>0</v>
      </c>
      <c r="J834" s="5">
        <v>0</v>
      </c>
      <c r="K834" s="19">
        <v>0</v>
      </c>
      <c r="L834" s="19">
        <v>0</v>
      </c>
      <c r="M834" s="30">
        <v>0</v>
      </c>
      <c r="N834" s="26">
        <v>0</v>
      </c>
      <c r="O834" s="86">
        <f t="shared" si="784"/>
        <v>0</v>
      </c>
    </row>
    <row r="835" spans="1:15" ht="12" customHeight="1" outlineLevel="1" x14ac:dyDescent="0.25">
      <c r="A835" s="3" t="s">
        <v>405</v>
      </c>
      <c r="B835" s="3" t="s">
        <v>460</v>
      </c>
      <c r="C835" s="3" t="s">
        <v>159</v>
      </c>
      <c r="D835" s="3" t="s">
        <v>148</v>
      </c>
      <c r="E835" s="4" t="s">
        <v>149</v>
      </c>
      <c r="F835" s="5">
        <v>0</v>
      </c>
      <c r="G835" s="5">
        <v>0</v>
      </c>
      <c r="H835" s="44">
        <v>0</v>
      </c>
      <c r="I835" s="5">
        <v>0</v>
      </c>
      <c r="J835" s="5">
        <v>0</v>
      </c>
      <c r="K835" s="19">
        <v>0</v>
      </c>
      <c r="L835" s="19">
        <v>0</v>
      </c>
      <c r="M835" s="30">
        <v>0</v>
      </c>
      <c r="N835" s="26">
        <v>0</v>
      </c>
      <c r="O835" s="86">
        <f t="shared" si="784"/>
        <v>0</v>
      </c>
    </row>
    <row r="836" spans="1:15" ht="12" customHeight="1" outlineLevel="1" x14ac:dyDescent="0.25">
      <c r="A836" s="3" t="s">
        <v>405</v>
      </c>
      <c r="B836" s="3" t="s">
        <v>460</v>
      </c>
      <c r="C836" s="3" t="s">
        <v>159</v>
      </c>
      <c r="D836" s="3" t="s">
        <v>101</v>
      </c>
      <c r="E836" s="4" t="s">
        <v>102</v>
      </c>
      <c r="F836" s="5">
        <v>0</v>
      </c>
      <c r="G836" s="5">
        <v>0</v>
      </c>
      <c r="H836" s="44">
        <v>0</v>
      </c>
      <c r="I836" s="5">
        <v>0</v>
      </c>
      <c r="J836" s="5">
        <v>0</v>
      </c>
      <c r="K836" s="19">
        <v>0</v>
      </c>
      <c r="L836" s="19">
        <v>0</v>
      </c>
      <c r="M836" s="30">
        <v>0</v>
      </c>
      <c r="N836" s="26">
        <v>0</v>
      </c>
      <c r="O836" s="86">
        <f t="shared" si="784"/>
        <v>0</v>
      </c>
    </row>
    <row r="837" spans="1:15" ht="12" customHeight="1" outlineLevel="1" x14ac:dyDescent="0.25">
      <c r="A837" s="3" t="s">
        <v>405</v>
      </c>
      <c r="B837" s="3" t="s">
        <v>460</v>
      </c>
      <c r="C837" s="3" t="s">
        <v>159</v>
      </c>
      <c r="D837" s="3" t="s">
        <v>84</v>
      </c>
      <c r="E837" s="4" t="s">
        <v>85</v>
      </c>
      <c r="F837" s="5">
        <v>0</v>
      </c>
      <c r="G837" s="5">
        <v>0</v>
      </c>
      <c r="H837" s="44">
        <v>0</v>
      </c>
      <c r="I837" s="5">
        <v>0</v>
      </c>
      <c r="J837" s="5">
        <v>0</v>
      </c>
      <c r="K837" s="19">
        <v>0</v>
      </c>
      <c r="L837" s="19">
        <v>0</v>
      </c>
      <c r="M837" s="30">
        <v>0</v>
      </c>
      <c r="N837" s="26">
        <v>0</v>
      </c>
      <c r="O837" s="86">
        <f t="shared" si="784"/>
        <v>0</v>
      </c>
    </row>
    <row r="838" spans="1:15" ht="12" customHeight="1" outlineLevel="1" x14ac:dyDescent="0.25">
      <c r="A838" s="3" t="s">
        <v>405</v>
      </c>
      <c r="B838" s="3" t="s">
        <v>460</v>
      </c>
      <c r="C838" s="3" t="s">
        <v>159</v>
      </c>
      <c r="D838" s="3" t="s">
        <v>183</v>
      </c>
      <c r="E838" s="4" t="s">
        <v>184</v>
      </c>
      <c r="F838" s="5">
        <v>0</v>
      </c>
      <c r="G838" s="5">
        <v>0</v>
      </c>
      <c r="H838" s="44">
        <v>0</v>
      </c>
      <c r="I838" s="5">
        <v>0</v>
      </c>
      <c r="J838" s="5">
        <v>0</v>
      </c>
      <c r="K838" s="19">
        <v>0</v>
      </c>
      <c r="L838" s="19">
        <v>0</v>
      </c>
      <c r="M838" s="30">
        <v>0</v>
      </c>
      <c r="N838" s="26">
        <v>0</v>
      </c>
      <c r="O838" s="86">
        <f t="shared" si="784"/>
        <v>0</v>
      </c>
    </row>
    <row r="839" spans="1:15" ht="12" customHeight="1" outlineLevel="1" x14ac:dyDescent="0.25">
      <c r="A839" s="3" t="s">
        <v>405</v>
      </c>
      <c r="B839" s="3" t="s">
        <v>460</v>
      </c>
      <c r="C839" s="3" t="s">
        <v>159</v>
      </c>
      <c r="D839" s="3" t="s">
        <v>205</v>
      </c>
      <c r="E839" s="4" t="s">
        <v>206</v>
      </c>
      <c r="F839" s="5">
        <v>0</v>
      </c>
      <c r="G839" s="5">
        <v>0</v>
      </c>
      <c r="H839" s="44">
        <v>0</v>
      </c>
      <c r="I839" s="5">
        <v>0</v>
      </c>
      <c r="J839" s="5">
        <v>0</v>
      </c>
      <c r="K839" s="19">
        <v>0</v>
      </c>
      <c r="L839" s="19">
        <v>0</v>
      </c>
      <c r="M839" s="5">
        <v>0</v>
      </c>
      <c r="N839" s="26">
        <v>0</v>
      </c>
      <c r="O839" s="86">
        <f t="shared" si="784"/>
        <v>0</v>
      </c>
    </row>
    <row r="840" spans="1:15" ht="12" customHeight="1" x14ac:dyDescent="0.25">
      <c r="A840" s="99" t="s">
        <v>461</v>
      </c>
      <c r="B840" s="100"/>
      <c r="C840" s="100"/>
      <c r="D840" s="100"/>
      <c r="E840" s="100"/>
      <c r="F840" s="6">
        <f t="shared" ref="F840:G840" si="785">SUM(F825:F839)</f>
        <v>0</v>
      </c>
      <c r="G840" s="6">
        <f t="shared" si="785"/>
        <v>0</v>
      </c>
      <c r="H840" s="73">
        <f t="shared" ref="H840:J840" si="786">SUM(H825:H839)</f>
        <v>0</v>
      </c>
      <c r="I840" s="6">
        <f t="shared" ref="I840" si="787">SUM(I825:I839)</f>
        <v>0</v>
      </c>
      <c r="J840" s="6">
        <f t="shared" si="786"/>
        <v>0</v>
      </c>
      <c r="K840" s="6">
        <f t="shared" ref="K840:O840" si="788">SUM(K825:K839)</f>
        <v>2400000</v>
      </c>
      <c r="L840" s="6">
        <f t="shared" si="788"/>
        <v>2400000</v>
      </c>
      <c r="M840" s="6">
        <f t="shared" si="788"/>
        <v>0</v>
      </c>
      <c r="N840" s="6">
        <f t="shared" si="788"/>
        <v>0</v>
      </c>
      <c r="O840" s="6">
        <f t="shared" si="788"/>
        <v>2400000</v>
      </c>
    </row>
    <row r="841" spans="1:15" ht="12" customHeight="1" outlineLevel="1" x14ac:dyDescent="0.25">
      <c r="A841" s="3" t="s">
        <v>405</v>
      </c>
      <c r="B841" s="3" t="s">
        <v>462</v>
      </c>
      <c r="C841" s="3" t="s">
        <v>159</v>
      </c>
      <c r="D841" s="3" t="s">
        <v>173</v>
      </c>
      <c r="E841" s="4" t="s">
        <v>174</v>
      </c>
      <c r="F841" s="5">
        <v>0</v>
      </c>
      <c r="G841" s="5">
        <v>0</v>
      </c>
      <c r="H841" s="44">
        <v>0</v>
      </c>
      <c r="I841" s="5">
        <v>0</v>
      </c>
      <c r="J841" s="5">
        <v>0</v>
      </c>
      <c r="K841" s="19">
        <v>519000</v>
      </c>
      <c r="L841" s="19">
        <v>519000</v>
      </c>
      <c r="M841" s="30">
        <v>0</v>
      </c>
      <c r="N841" s="26">
        <v>0</v>
      </c>
      <c r="O841" s="86">
        <f>SUM(L841+N841)</f>
        <v>519000</v>
      </c>
    </row>
    <row r="842" spans="1:15" ht="12" customHeight="1" outlineLevel="1" x14ac:dyDescent="0.25">
      <c r="A842" s="3" t="s">
        <v>405</v>
      </c>
      <c r="B842" s="3" t="s">
        <v>462</v>
      </c>
      <c r="C842" s="3" t="s">
        <v>159</v>
      </c>
      <c r="D842" s="3" t="s">
        <v>175</v>
      </c>
      <c r="E842" s="4" t="s">
        <v>176</v>
      </c>
      <c r="F842" s="5">
        <v>0</v>
      </c>
      <c r="G842" s="5">
        <v>0</v>
      </c>
      <c r="H842" s="44">
        <v>0</v>
      </c>
      <c r="I842" s="5">
        <v>0</v>
      </c>
      <c r="J842" s="5">
        <v>0</v>
      </c>
      <c r="K842" s="19">
        <v>130000</v>
      </c>
      <c r="L842" s="19">
        <v>130000</v>
      </c>
      <c r="M842" s="30">
        <v>0</v>
      </c>
      <c r="N842" s="26">
        <v>0</v>
      </c>
      <c r="O842" s="86">
        <f t="shared" ref="O842:O849" si="789">SUM(L842+N842)</f>
        <v>130000</v>
      </c>
    </row>
    <row r="843" spans="1:15" ht="12" customHeight="1" outlineLevel="1" x14ac:dyDescent="0.25">
      <c r="A843" s="3" t="s">
        <v>405</v>
      </c>
      <c r="B843" s="3" t="s">
        <v>462</v>
      </c>
      <c r="C843" s="3" t="s">
        <v>159</v>
      </c>
      <c r="D843" s="3" t="s">
        <v>177</v>
      </c>
      <c r="E843" s="4" t="s">
        <v>178</v>
      </c>
      <c r="F843" s="5">
        <v>0</v>
      </c>
      <c r="G843" s="5">
        <v>0</v>
      </c>
      <c r="H843" s="44">
        <v>0</v>
      </c>
      <c r="I843" s="5">
        <v>0</v>
      </c>
      <c r="J843" s="5">
        <v>0</v>
      </c>
      <c r="K843" s="19">
        <v>47000</v>
      </c>
      <c r="L843" s="19">
        <v>47000</v>
      </c>
      <c r="M843" s="30">
        <v>0</v>
      </c>
      <c r="N843" s="26">
        <v>0</v>
      </c>
      <c r="O843" s="86">
        <f t="shared" si="789"/>
        <v>47000</v>
      </c>
    </row>
    <row r="844" spans="1:15" ht="12" customHeight="1" outlineLevel="1" x14ac:dyDescent="0.25">
      <c r="A844" s="3" t="s">
        <v>405</v>
      </c>
      <c r="B844" s="3" t="s">
        <v>462</v>
      </c>
      <c r="C844" s="3" t="s">
        <v>159</v>
      </c>
      <c r="D844" s="3" t="s">
        <v>126</v>
      </c>
      <c r="E844" s="4" t="s">
        <v>127</v>
      </c>
      <c r="F844" s="5">
        <v>0</v>
      </c>
      <c r="G844" s="5">
        <v>0</v>
      </c>
      <c r="H844" s="44">
        <v>0</v>
      </c>
      <c r="I844" s="5">
        <v>0</v>
      </c>
      <c r="J844" s="5">
        <v>0</v>
      </c>
      <c r="K844" s="19">
        <v>0</v>
      </c>
      <c r="L844" s="19">
        <v>0</v>
      </c>
      <c r="M844" s="30">
        <v>0</v>
      </c>
      <c r="N844" s="26">
        <v>0</v>
      </c>
      <c r="O844" s="86">
        <f t="shared" si="789"/>
        <v>0</v>
      </c>
    </row>
    <row r="845" spans="1:15" ht="12" customHeight="1" outlineLevel="1" x14ac:dyDescent="0.25">
      <c r="A845" s="3" t="s">
        <v>405</v>
      </c>
      <c r="B845" s="3" t="s">
        <v>462</v>
      </c>
      <c r="C845" s="3" t="s">
        <v>159</v>
      </c>
      <c r="D845" s="3" t="s">
        <v>130</v>
      </c>
      <c r="E845" s="4" t="s">
        <v>131</v>
      </c>
      <c r="F845" s="5">
        <v>0</v>
      </c>
      <c r="G845" s="5">
        <v>0</v>
      </c>
      <c r="H845" s="44">
        <v>0</v>
      </c>
      <c r="I845" s="5">
        <v>0</v>
      </c>
      <c r="J845" s="5">
        <v>0</v>
      </c>
      <c r="K845" s="19">
        <v>0</v>
      </c>
      <c r="L845" s="19">
        <v>0</v>
      </c>
      <c r="M845" s="30">
        <v>0</v>
      </c>
      <c r="N845" s="26">
        <v>0</v>
      </c>
      <c r="O845" s="86">
        <f t="shared" si="789"/>
        <v>0</v>
      </c>
    </row>
    <row r="846" spans="1:15" ht="12" customHeight="1" outlineLevel="1" x14ac:dyDescent="0.25">
      <c r="A846" s="3" t="s">
        <v>405</v>
      </c>
      <c r="B846" s="3" t="s">
        <v>462</v>
      </c>
      <c r="C846" s="3" t="s">
        <v>159</v>
      </c>
      <c r="D846" s="3" t="s">
        <v>142</v>
      </c>
      <c r="E846" s="4" t="s">
        <v>143</v>
      </c>
      <c r="F846" s="5">
        <v>0</v>
      </c>
      <c r="G846" s="5">
        <v>0</v>
      </c>
      <c r="H846" s="44">
        <v>0</v>
      </c>
      <c r="I846" s="5">
        <v>0</v>
      </c>
      <c r="J846" s="5">
        <v>0</v>
      </c>
      <c r="K846" s="19">
        <v>0</v>
      </c>
      <c r="L846" s="19">
        <v>0</v>
      </c>
      <c r="M846" s="30">
        <v>0</v>
      </c>
      <c r="N846" s="26">
        <v>0</v>
      </c>
      <c r="O846" s="86">
        <f t="shared" si="789"/>
        <v>0</v>
      </c>
    </row>
    <row r="847" spans="1:15" ht="12" customHeight="1" outlineLevel="1" x14ac:dyDescent="0.25">
      <c r="A847" s="3" t="s">
        <v>405</v>
      </c>
      <c r="B847" s="3" t="s">
        <v>462</v>
      </c>
      <c r="C847" s="3" t="s">
        <v>159</v>
      </c>
      <c r="D847" s="3" t="s">
        <v>148</v>
      </c>
      <c r="E847" s="4" t="s">
        <v>149</v>
      </c>
      <c r="F847" s="5">
        <v>0</v>
      </c>
      <c r="G847" s="5">
        <v>0</v>
      </c>
      <c r="H847" s="44">
        <v>0</v>
      </c>
      <c r="I847" s="5">
        <v>0</v>
      </c>
      <c r="J847" s="5">
        <v>0</v>
      </c>
      <c r="K847" s="19">
        <v>0</v>
      </c>
      <c r="L847" s="19">
        <v>0</v>
      </c>
      <c r="M847" s="30">
        <v>0</v>
      </c>
      <c r="N847" s="26">
        <v>0</v>
      </c>
      <c r="O847" s="86">
        <f t="shared" si="789"/>
        <v>0</v>
      </c>
    </row>
    <row r="848" spans="1:15" ht="12" customHeight="1" outlineLevel="1" x14ac:dyDescent="0.25">
      <c r="A848" s="3" t="s">
        <v>405</v>
      </c>
      <c r="B848" s="3" t="s">
        <v>462</v>
      </c>
      <c r="C848" s="3" t="s">
        <v>159</v>
      </c>
      <c r="D848" s="3" t="s">
        <v>84</v>
      </c>
      <c r="E848" s="4" t="s">
        <v>85</v>
      </c>
      <c r="F848" s="5">
        <v>0</v>
      </c>
      <c r="G848" s="5">
        <v>0</v>
      </c>
      <c r="H848" s="44">
        <v>0</v>
      </c>
      <c r="I848" s="5">
        <v>0</v>
      </c>
      <c r="J848" s="5">
        <v>0</v>
      </c>
      <c r="K848" s="19">
        <v>0</v>
      </c>
      <c r="L848" s="19">
        <v>0</v>
      </c>
      <c r="M848" s="30">
        <v>0</v>
      </c>
      <c r="N848" s="26">
        <v>0</v>
      </c>
      <c r="O848" s="86">
        <f t="shared" si="789"/>
        <v>0</v>
      </c>
    </row>
    <row r="849" spans="1:15" ht="12" customHeight="1" outlineLevel="1" x14ac:dyDescent="0.25">
      <c r="A849" s="3" t="s">
        <v>405</v>
      </c>
      <c r="B849" s="3" t="s">
        <v>462</v>
      </c>
      <c r="C849" s="3" t="s">
        <v>159</v>
      </c>
      <c r="D849" s="3" t="s">
        <v>183</v>
      </c>
      <c r="E849" s="4" t="s">
        <v>184</v>
      </c>
      <c r="F849" s="5">
        <v>0</v>
      </c>
      <c r="G849" s="5">
        <v>0</v>
      </c>
      <c r="H849" s="44">
        <v>0</v>
      </c>
      <c r="I849" s="5">
        <v>0</v>
      </c>
      <c r="J849" s="5">
        <v>0</v>
      </c>
      <c r="K849" s="19">
        <v>0</v>
      </c>
      <c r="L849" s="19">
        <v>0</v>
      </c>
      <c r="M849" s="30">
        <v>0</v>
      </c>
      <c r="N849" s="26">
        <v>0</v>
      </c>
      <c r="O849" s="86">
        <f t="shared" si="789"/>
        <v>0</v>
      </c>
    </row>
    <row r="850" spans="1:15" ht="12" customHeight="1" x14ac:dyDescent="0.25">
      <c r="A850" s="99" t="s">
        <v>463</v>
      </c>
      <c r="B850" s="100"/>
      <c r="C850" s="100"/>
      <c r="D850" s="100"/>
      <c r="E850" s="100"/>
      <c r="F850" s="6">
        <f t="shared" ref="F850:G850" si="790">SUM(F841:F849)</f>
        <v>0</v>
      </c>
      <c r="G850" s="6">
        <f t="shared" si="790"/>
        <v>0</v>
      </c>
      <c r="H850" s="73">
        <f t="shared" ref="H850:K850" si="791">SUM(H841:H849)</f>
        <v>0</v>
      </c>
      <c r="I850" s="6">
        <f t="shared" ref="I850" si="792">SUM(I841:I849)</f>
        <v>0</v>
      </c>
      <c r="J850" s="6">
        <f t="shared" si="791"/>
        <v>0</v>
      </c>
      <c r="K850" s="6">
        <f t="shared" si="791"/>
        <v>696000</v>
      </c>
      <c r="L850" s="6">
        <f t="shared" ref="L850" si="793">SUM(L841:L849)</f>
        <v>696000</v>
      </c>
      <c r="M850" s="6">
        <f t="shared" ref="M850:O850" si="794">SUM(M841:M849)</f>
        <v>0</v>
      </c>
      <c r="N850" s="6">
        <f t="shared" ref="N850" si="795">SUM(N841:N849)</f>
        <v>0</v>
      </c>
      <c r="O850" s="6">
        <f t="shared" si="794"/>
        <v>696000</v>
      </c>
    </row>
    <row r="851" spans="1:15" ht="12" customHeight="1" outlineLevel="1" x14ac:dyDescent="0.25">
      <c r="A851" s="3" t="s">
        <v>405</v>
      </c>
      <c r="B851" s="3" t="s">
        <v>464</v>
      </c>
      <c r="C851" s="3" t="s">
        <v>159</v>
      </c>
      <c r="D851" s="3" t="s">
        <v>290</v>
      </c>
      <c r="E851" s="4" t="s">
        <v>465</v>
      </c>
      <c r="F851" s="19">
        <v>0</v>
      </c>
      <c r="G851" s="19">
        <v>0</v>
      </c>
      <c r="H851" s="44">
        <v>0</v>
      </c>
      <c r="I851" s="25">
        <v>0</v>
      </c>
      <c r="J851" s="70">
        <f>SUM(G851+I851)</f>
        <v>0</v>
      </c>
      <c r="K851" s="5">
        <v>0</v>
      </c>
      <c r="L851" s="5">
        <v>0</v>
      </c>
      <c r="M851" s="30">
        <v>0</v>
      </c>
      <c r="N851" s="5">
        <v>0</v>
      </c>
      <c r="O851" s="5">
        <v>0</v>
      </c>
    </row>
    <row r="852" spans="1:15" ht="12" customHeight="1" outlineLevel="1" x14ac:dyDescent="0.25">
      <c r="A852" s="3" t="s">
        <v>405</v>
      </c>
      <c r="B852" s="3" t="s">
        <v>464</v>
      </c>
      <c r="C852" s="3" t="s">
        <v>159</v>
      </c>
      <c r="D852" s="3" t="s">
        <v>80</v>
      </c>
      <c r="E852" s="4" t="s">
        <v>81</v>
      </c>
      <c r="F852" s="19">
        <v>0</v>
      </c>
      <c r="G852" s="19">
        <v>0</v>
      </c>
      <c r="H852" s="72">
        <v>0</v>
      </c>
      <c r="I852" s="71">
        <v>0</v>
      </c>
      <c r="J852" s="70">
        <f t="shared" ref="J852:J853" si="796">SUM(G852+I852)</f>
        <v>0</v>
      </c>
      <c r="K852" s="5">
        <v>0</v>
      </c>
      <c r="L852" s="5">
        <v>0</v>
      </c>
      <c r="M852" s="30">
        <v>0</v>
      </c>
      <c r="N852" s="5">
        <v>0</v>
      </c>
      <c r="O852" s="5">
        <v>0</v>
      </c>
    </row>
    <row r="853" spans="1:15" ht="12" customHeight="1" outlineLevel="1" x14ac:dyDescent="0.25">
      <c r="A853" s="3" t="s">
        <v>405</v>
      </c>
      <c r="B853" s="3" t="s">
        <v>658</v>
      </c>
      <c r="C853" s="3"/>
      <c r="D853" s="3" t="s">
        <v>297</v>
      </c>
      <c r="E853" s="4" t="s">
        <v>298</v>
      </c>
      <c r="F853" s="19">
        <v>0</v>
      </c>
      <c r="G853" s="19">
        <v>0</v>
      </c>
      <c r="H853" s="72">
        <v>0</v>
      </c>
      <c r="I853" s="71">
        <v>0</v>
      </c>
      <c r="J853" s="70">
        <f t="shared" si="796"/>
        <v>0</v>
      </c>
      <c r="K853" s="5">
        <v>0</v>
      </c>
      <c r="L853" s="5">
        <v>0</v>
      </c>
      <c r="M853" s="30">
        <v>0</v>
      </c>
      <c r="N853" s="5">
        <v>0</v>
      </c>
      <c r="O853" s="5">
        <v>0</v>
      </c>
    </row>
    <row r="854" spans="1:15" ht="12" customHeight="1" outlineLevel="1" x14ac:dyDescent="0.25">
      <c r="A854" s="3" t="s">
        <v>405</v>
      </c>
      <c r="B854" s="3" t="s">
        <v>464</v>
      </c>
      <c r="C854" s="3" t="s">
        <v>159</v>
      </c>
      <c r="D854" s="3" t="s">
        <v>173</v>
      </c>
      <c r="E854" s="4" t="s">
        <v>174</v>
      </c>
      <c r="F854" s="19">
        <v>0</v>
      </c>
      <c r="G854" s="19">
        <v>0</v>
      </c>
      <c r="H854" s="44">
        <v>0</v>
      </c>
      <c r="I854" s="5">
        <v>0</v>
      </c>
      <c r="J854" s="5">
        <v>0</v>
      </c>
      <c r="K854" s="19">
        <v>1167000</v>
      </c>
      <c r="L854" s="19">
        <v>1167000</v>
      </c>
      <c r="M854" s="30">
        <v>0</v>
      </c>
      <c r="N854" s="26">
        <v>0</v>
      </c>
      <c r="O854" s="86">
        <f>SUM(L854+N854)</f>
        <v>1167000</v>
      </c>
    </row>
    <row r="855" spans="1:15" ht="12" customHeight="1" outlineLevel="1" x14ac:dyDescent="0.25">
      <c r="A855" s="3" t="s">
        <v>405</v>
      </c>
      <c r="B855" s="3" t="s">
        <v>464</v>
      </c>
      <c r="C855" s="3" t="s">
        <v>159</v>
      </c>
      <c r="D855" s="3" t="s">
        <v>120</v>
      </c>
      <c r="E855" s="4" t="s">
        <v>121</v>
      </c>
      <c r="F855" s="5">
        <v>0</v>
      </c>
      <c r="G855" s="5">
        <v>0</v>
      </c>
      <c r="H855" s="44">
        <v>0</v>
      </c>
      <c r="I855" s="5">
        <v>0</v>
      </c>
      <c r="J855" s="5">
        <v>0</v>
      </c>
      <c r="K855" s="19">
        <v>20000</v>
      </c>
      <c r="L855" s="19">
        <v>20000</v>
      </c>
      <c r="M855" s="30">
        <v>0</v>
      </c>
      <c r="N855" s="26">
        <v>0</v>
      </c>
      <c r="O855" s="86">
        <f t="shared" ref="O855:O868" si="797">SUM(L855+N855)</f>
        <v>20000</v>
      </c>
    </row>
    <row r="856" spans="1:15" ht="12" customHeight="1" outlineLevel="1" x14ac:dyDescent="0.25">
      <c r="A856" s="3" t="s">
        <v>405</v>
      </c>
      <c r="B856" s="3" t="s">
        <v>464</v>
      </c>
      <c r="C856" s="3" t="s">
        <v>159</v>
      </c>
      <c r="D856" s="3" t="s">
        <v>175</v>
      </c>
      <c r="E856" s="4" t="s">
        <v>176</v>
      </c>
      <c r="F856" s="5">
        <v>0</v>
      </c>
      <c r="G856" s="5">
        <v>0</v>
      </c>
      <c r="H856" s="44">
        <v>0</v>
      </c>
      <c r="I856" s="5">
        <v>0</v>
      </c>
      <c r="J856" s="5">
        <v>0</v>
      </c>
      <c r="K856" s="19">
        <v>292000</v>
      </c>
      <c r="L856" s="19">
        <v>292000</v>
      </c>
      <c r="M856" s="30">
        <v>0</v>
      </c>
      <c r="N856" s="26">
        <v>0</v>
      </c>
      <c r="O856" s="86">
        <f t="shared" si="797"/>
        <v>292000</v>
      </c>
    </row>
    <row r="857" spans="1:15" ht="12" customHeight="1" outlineLevel="1" x14ac:dyDescent="0.25">
      <c r="A857" s="3" t="s">
        <v>405</v>
      </c>
      <c r="B857" s="3" t="s">
        <v>464</v>
      </c>
      <c r="C857" s="3" t="s">
        <v>159</v>
      </c>
      <c r="D857" s="3" t="s">
        <v>177</v>
      </c>
      <c r="E857" s="4" t="s">
        <v>178</v>
      </c>
      <c r="F857" s="5">
        <v>0</v>
      </c>
      <c r="G857" s="5">
        <v>0</v>
      </c>
      <c r="H857" s="44">
        <v>0</v>
      </c>
      <c r="I857" s="5">
        <v>0</v>
      </c>
      <c r="J857" s="5">
        <v>0</v>
      </c>
      <c r="K857" s="19">
        <v>105000</v>
      </c>
      <c r="L857" s="19">
        <v>105000</v>
      </c>
      <c r="M857" s="30">
        <v>0</v>
      </c>
      <c r="N857" s="26">
        <v>0</v>
      </c>
      <c r="O857" s="86">
        <f t="shared" si="797"/>
        <v>105000</v>
      </c>
    </row>
    <row r="858" spans="1:15" ht="12" customHeight="1" outlineLevel="1" x14ac:dyDescent="0.25">
      <c r="A858" s="3" t="s">
        <v>405</v>
      </c>
      <c r="B858" s="3" t="s">
        <v>464</v>
      </c>
      <c r="C858" s="3" t="s">
        <v>159</v>
      </c>
      <c r="D858" s="3" t="s">
        <v>126</v>
      </c>
      <c r="E858" s="4" t="s">
        <v>127</v>
      </c>
      <c r="F858" s="5">
        <v>0</v>
      </c>
      <c r="G858" s="5">
        <v>0</v>
      </c>
      <c r="H858" s="44">
        <v>0</v>
      </c>
      <c r="I858" s="5">
        <v>0</v>
      </c>
      <c r="J858" s="5">
        <v>0</v>
      </c>
      <c r="K858" s="19">
        <v>0</v>
      </c>
      <c r="L858" s="19">
        <v>0</v>
      </c>
      <c r="M858" s="30">
        <v>0</v>
      </c>
      <c r="N858" s="26">
        <v>0</v>
      </c>
      <c r="O858" s="86">
        <f t="shared" si="797"/>
        <v>0</v>
      </c>
    </row>
    <row r="859" spans="1:15" ht="12" customHeight="1" outlineLevel="1" x14ac:dyDescent="0.25">
      <c r="A859" s="3" t="s">
        <v>405</v>
      </c>
      <c r="B859" s="3" t="s">
        <v>464</v>
      </c>
      <c r="C859" s="3" t="s">
        <v>159</v>
      </c>
      <c r="D859" s="3" t="s">
        <v>128</v>
      </c>
      <c r="E859" s="4" t="s">
        <v>129</v>
      </c>
      <c r="F859" s="5">
        <v>0</v>
      </c>
      <c r="G859" s="5">
        <v>0</v>
      </c>
      <c r="H859" s="44">
        <v>0</v>
      </c>
      <c r="I859" s="5">
        <v>0</v>
      </c>
      <c r="J859" s="5">
        <v>0</v>
      </c>
      <c r="K859" s="19">
        <v>0</v>
      </c>
      <c r="L859" s="19">
        <v>0</v>
      </c>
      <c r="M859" s="30">
        <v>0</v>
      </c>
      <c r="N859" s="26">
        <v>0</v>
      </c>
      <c r="O859" s="86">
        <f t="shared" si="797"/>
        <v>0</v>
      </c>
    </row>
    <row r="860" spans="1:15" ht="12" customHeight="1" outlineLevel="1" x14ac:dyDescent="0.25">
      <c r="A860" s="3" t="s">
        <v>405</v>
      </c>
      <c r="B860" s="3" t="s">
        <v>464</v>
      </c>
      <c r="C860" s="3" t="s">
        <v>159</v>
      </c>
      <c r="D860" s="3" t="s">
        <v>130</v>
      </c>
      <c r="E860" s="4" t="s">
        <v>131</v>
      </c>
      <c r="F860" s="5">
        <v>0</v>
      </c>
      <c r="G860" s="5">
        <v>0</v>
      </c>
      <c r="H860" s="44">
        <v>0</v>
      </c>
      <c r="I860" s="5">
        <v>0</v>
      </c>
      <c r="J860" s="5">
        <v>0</v>
      </c>
      <c r="K860" s="19">
        <v>0</v>
      </c>
      <c r="L860" s="19">
        <v>0</v>
      </c>
      <c r="M860" s="30">
        <v>0</v>
      </c>
      <c r="N860" s="26">
        <v>0</v>
      </c>
      <c r="O860" s="86">
        <f t="shared" si="797"/>
        <v>0</v>
      </c>
    </row>
    <row r="861" spans="1:15" ht="12" customHeight="1" outlineLevel="1" x14ac:dyDescent="0.25">
      <c r="A861" s="3" t="s">
        <v>405</v>
      </c>
      <c r="B861" s="3" t="s">
        <v>464</v>
      </c>
      <c r="C861" s="3" t="s">
        <v>159</v>
      </c>
      <c r="D861" s="3" t="s">
        <v>142</v>
      </c>
      <c r="E861" s="4" t="s">
        <v>143</v>
      </c>
      <c r="F861" s="5">
        <v>0</v>
      </c>
      <c r="G861" s="5">
        <v>0</v>
      </c>
      <c r="H861" s="44">
        <v>0</v>
      </c>
      <c r="I861" s="5">
        <v>0</v>
      </c>
      <c r="J861" s="5">
        <v>0</v>
      </c>
      <c r="K861" s="19">
        <v>0</v>
      </c>
      <c r="L861" s="19">
        <v>0</v>
      </c>
      <c r="M861" s="30">
        <v>0</v>
      </c>
      <c r="N861" s="26">
        <v>0</v>
      </c>
      <c r="O861" s="86">
        <f t="shared" si="797"/>
        <v>0</v>
      </c>
    </row>
    <row r="862" spans="1:15" ht="12" customHeight="1" outlineLevel="1" x14ac:dyDescent="0.25">
      <c r="A862" s="3" t="s">
        <v>405</v>
      </c>
      <c r="B862" s="3" t="s">
        <v>464</v>
      </c>
      <c r="C862" s="3" t="s">
        <v>159</v>
      </c>
      <c r="D862" s="3" t="s">
        <v>148</v>
      </c>
      <c r="E862" s="4" t="s">
        <v>149</v>
      </c>
      <c r="F862" s="5">
        <v>0</v>
      </c>
      <c r="G862" s="5">
        <v>0</v>
      </c>
      <c r="H862" s="44">
        <v>0</v>
      </c>
      <c r="I862" s="5">
        <v>0</v>
      </c>
      <c r="J862" s="5">
        <v>0</v>
      </c>
      <c r="K862" s="19">
        <v>0</v>
      </c>
      <c r="L862" s="19">
        <v>0</v>
      </c>
      <c r="M862" s="30">
        <v>0</v>
      </c>
      <c r="N862" s="26">
        <v>0</v>
      </c>
      <c r="O862" s="86">
        <f t="shared" si="797"/>
        <v>0</v>
      </c>
    </row>
    <row r="863" spans="1:15" ht="12" customHeight="1" outlineLevel="1" x14ac:dyDescent="0.25">
      <c r="A863" s="3" t="s">
        <v>405</v>
      </c>
      <c r="B863" s="3" t="s">
        <v>464</v>
      </c>
      <c r="C863" s="3" t="s">
        <v>159</v>
      </c>
      <c r="D863" s="3" t="s">
        <v>101</v>
      </c>
      <c r="E863" s="4" t="s">
        <v>102</v>
      </c>
      <c r="F863" s="5">
        <v>0</v>
      </c>
      <c r="G863" s="5">
        <v>0</v>
      </c>
      <c r="H863" s="44">
        <v>0</v>
      </c>
      <c r="I863" s="5">
        <v>0</v>
      </c>
      <c r="J863" s="5">
        <v>0</v>
      </c>
      <c r="K863" s="19">
        <v>0</v>
      </c>
      <c r="L863" s="19">
        <v>0</v>
      </c>
      <c r="M863" s="30">
        <v>0</v>
      </c>
      <c r="N863" s="26">
        <v>0</v>
      </c>
      <c r="O863" s="86">
        <f t="shared" si="797"/>
        <v>0</v>
      </c>
    </row>
    <row r="864" spans="1:15" ht="12" customHeight="1" outlineLevel="1" x14ac:dyDescent="0.25">
      <c r="A864" s="3" t="s">
        <v>405</v>
      </c>
      <c r="B864" s="3" t="s">
        <v>464</v>
      </c>
      <c r="C864" s="3" t="s">
        <v>159</v>
      </c>
      <c r="D864" s="3" t="s">
        <v>203</v>
      </c>
      <c r="E864" s="4" t="s">
        <v>204</v>
      </c>
      <c r="F864" s="5">
        <v>0</v>
      </c>
      <c r="G864" s="5">
        <v>0</v>
      </c>
      <c r="H864" s="44">
        <v>0</v>
      </c>
      <c r="I864" s="5">
        <v>0</v>
      </c>
      <c r="J864" s="5">
        <v>0</v>
      </c>
      <c r="K864" s="19">
        <v>0</v>
      </c>
      <c r="L864" s="19">
        <v>0</v>
      </c>
      <c r="M864" s="30">
        <v>0</v>
      </c>
      <c r="N864" s="26">
        <v>0</v>
      </c>
      <c r="O864" s="86">
        <f t="shared" si="797"/>
        <v>0</v>
      </c>
    </row>
    <row r="865" spans="1:15" ht="12" customHeight="1" outlineLevel="1" x14ac:dyDescent="0.25">
      <c r="A865" s="3" t="s">
        <v>405</v>
      </c>
      <c r="B865" s="3" t="s">
        <v>464</v>
      </c>
      <c r="C865" s="3" t="s">
        <v>159</v>
      </c>
      <c r="D865" s="3" t="s">
        <v>183</v>
      </c>
      <c r="E865" s="4" t="s">
        <v>184</v>
      </c>
      <c r="F865" s="5">
        <v>0</v>
      </c>
      <c r="G865" s="5">
        <v>0</v>
      </c>
      <c r="H865" s="44">
        <v>0</v>
      </c>
      <c r="I865" s="5">
        <v>0</v>
      </c>
      <c r="J865" s="5">
        <v>0</v>
      </c>
      <c r="K865" s="19">
        <v>0</v>
      </c>
      <c r="L865" s="19">
        <v>0</v>
      </c>
      <c r="M865" s="30">
        <v>0</v>
      </c>
      <c r="N865" s="26">
        <v>0</v>
      </c>
      <c r="O865" s="86">
        <f t="shared" si="797"/>
        <v>0</v>
      </c>
    </row>
    <row r="866" spans="1:15" ht="12" customHeight="1" outlineLevel="1" x14ac:dyDescent="0.25">
      <c r="A866" s="3" t="s">
        <v>405</v>
      </c>
      <c r="B866" s="3" t="s">
        <v>464</v>
      </c>
      <c r="C866" s="3" t="s">
        <v>159</v>
      </c>
      <c r="D866" s="3" t="s">
        <v>205</v>
      </c>
      <c r="E866" s="4" t="s">
        <v>206</v>
      </c>
      <c r="F866" s="5">
        <v>0</v>
      </c>
      <c r="G866" s="5">
        <v>0</v>
      </c>
      <c r="H866" s="44">
        <v>0</v>
      </c>
      <c r="I866" s="5">
        <v>0</v>
      </c>
      <c r="J866" s="5">
        <v>0</v>
      </c>
      <c r="K866" s="19">
        <v>0</v>
      </c>
      <c r="L866" s="19">
        <v>0</v>
      </c>
      <c r="M866" s="5">
        <v>0</v>
      </c>
      <c r="N866" s="26">
        <v>0</v>
      </c>
      <c r="O866" s="86">
        <f t="shared" si="797"/>
        <v>0</v>
      </c>
    </row>
    <row r="867" spans="1:15" ht="12" customHeight="1" outlineLevel="1" x14ac:dyDescent="0.25">
      <c r="A867" s="3" t="s">
        <v>405</v>
      </c>
      <c r="B867" s="3" t="s">
        <v>658</v>
      </c>
      <c r="C867" s="3" t="s">
        <v>159</v>
      </c>
      <c r="D867" s="3" t="s">
        <v>231</v>
      </c>
      <c r="E867" s="4" t="s">
        <v>232</v>
      </c>
      <c r="F867" s="5">
        <v>0</v>
      </c>
      <c r="G867" s="5">
        <v>0</v>
      </c>
      <c r="H867" s="44">
        <v>0</v>
      </c>
      <c r="I867" s="5">
        <v>0</v>
      </c>
      <c r="J867" s="5">
        <v>0</v>
      </c>
      <c r="K867" s="19">
        <v>0</v>
      </c>
      <c r="L867" s="19">
        <v>0</v>
      </c>
      <c r="M867" s="5">
        <v>0</v>
      </c>
      <c r="N867" s="26">
        <v>0</v>
      </c>
      <c r="O867" s="86">
        <f t="shared" si="797"/>
        <v>0</v>
      </c>
    </row>
    <row r="868" spans="1:15" ht="12" customHeight="1" outlineLevel="1" x14ac:dyDescent="0.25">
      <c r="A868" s="3" t="s">
        <v>405</v>
      </c>
      <c r="B868" s="3" t="s">
        <v>658</v>
      </c>
      <c r="C868" s="3" t="s">
        <v>159</v>
      </c>
      <c r="D868" s="3" t="s">
        <v>653</v>
      </c>
      <c r="E868" s="4" t="s">
        <v>654</v>
      </c>
      <c r="F868" s="5">
        <v>0</v>
      </c>
      <c r="G868" s="5">
        <v>0</v>
      </c>
      <c r="H868" s="44">
        <v>0</v>
      </c>
      <c r="I868" s="5">
        <v>0</v>
      </c>
      <c r="J868" s="5">
        <v>0</v>
      </c>
      <c r="K868" s="19">
        <v>0</v>
      </c>
      <c r="L868" s="19">
        <v>0</v>
      </c>
      <c r="M868" s="5">
        <v>0</v>
      </c>
      <c r="N868" s="26">
        <v>0</v>
      </c>
      <c r="O868" s="86">
        <f t="shared" si="797"/>
        <v>0</v>
      </c>
    </row>
    <row r="869" spans="1:15" ht="12" customHeight="1" x14ac:dyDescent="0.25">
      <c r="A869" s="99" t="s">
        <v>466</v>
      </c>
      <c r="B869" s="100"/>
      <c r="C869" s="100"/>
      <c r="D869" s="100"/>
      <c r="E869" s="100"/>
      <c r="F869" s="6">
        <f t="shared" ref="F869:G869" si="798">SUM(F851:F868)</f>
        <v>0</v>
      </c>
      <c r="G869" s="6">
        <f t="shared" si="798"/>
        <v>0</v>
      </c>
      <c r="H869" s="73">
        <f t="shared" ref="H869:O869" si="799">SUM(H851:H868)</f>
        <v>0</v>
      </c>
      <c r="I869" s="6">
        <f t="shared" ref="I869" si="800">SUM(I851:I868)</f>
        <v>0</v>
      </c>
      <c r="J869" s="6">
        <f t="shared" si="799"/>
        <v>0</v>
      </c>
      <c r="K869" s="6">
        <f t="shared" ref="K869:L869" si="801">SUM(K851:K868)</f>
        <v>1584000</v>
      </c>
      <c r="L869" s="6">
        <f t="shared" si="801"/>
        <v>1584000</v>
      </c>
      <c r="M869" s="6">
        <f t="shared" si="799"/>
        <v>0</v>
      </c>
      <c r="N869" s="6">
        <f t="shared" ref="N869" si="802">SUM(N851:N868)</f>
        <v>0</v>
      </c>
      <c r="O869" s="6">
        <f t="shared" si="799"/>
        <v>1584000</v>
      </c>
    </row>
    <row r="870" spans="1:15" s="7" customFormat="1" ht="12" customHeight="1" x14ac:dyDescent="0.25">
      <c r="A870" s="104" t="s">
        <v>467</v>
      </c>
      <c r="B870" s="105"/>
      <c r="C870" s="105"/>
      <c r="D870" s="105"/>
      <c r="E870" s="105"/>
      <c r="F870" s="10">
        <f t="shared" ref="F870:G870" si="803">SUM(F671,F681,F691,F699,F706,F720,F732,F752,F793,F795,F797,F801,F803,F813,F824,F840,F850,F869)</f>
        <v>0</v>
      </c>
      <c r="G870" s="10">
        <f t="shared" si="803"/>
        <v>0</v>
      </c>
      <c r="H870" s="74">
        <f t="shared" ref="H870:O870" si="804">SUM(H671,H681,H691,H699,H706,H720,H732,H752,H793,H795,H797,H801,H803,H813,H824,H840,H850,H869)</f>
        <v>0</v>
      </c>
      <c r="I870" s="10">
        <f t="shared" ref="I870" si="805">SUM(I671,I681,I691,I699,I706,I720,I732,I752,I793,I795,I797,I801,I803,I813,I824,I840,I850,I869)</f>
        <v>0</v>
      </c>
      <c r="J870" s="10">
        <f t="shared" si="804"/>
        <v>0</v>
      </c>
      <c r="K870" s="10">
        <f t="shared" ref="K870:L870" si="806">SUM(K671,K681,K691,K699,K706,K720,K732,K752,K793,K795,K797,K801,K803,K813,K824,K840,K850,K869)</f>
        <v>21522440</v>
      </c>
      <c r="L870" s="10">
        <f t="shared" si="806"/>
        <v>21522440</v>
      </c>
      <c r="M870" s="10">
        <f t="shared" si="804"/>
        <v>0</v>
      </c>
      <c r="N870" s="10">
        <f t="shared" ref="N870" si="807">SUM(N671,N681,N691,N699,N706,N720,N732,N752,N793,N795,N797,N801,N803,N813,N824,N840,N850,N869)</f>
        <v>0</v>
      </c>
      <c r="O870" s="10">
        <f t="shared" si="804"/>
        <v>21522440</v>
      </c>
    </row>
    <row r="871" spans="1:15" ht="12" customHeight="1" outlineLevel="1" x14ac:dyDescent="0.25">
      <c r="A871" s="3" t="s">
        <v>468</v>
      </c>
      <c r="B871" s="3" t="s">
        <v>469</v>
      </c>
      <c r="C871" s="3" t="s">
        <v>110</v>
      </c>
      <c r="D871" s="3" t="s">
        <v>290</v>
      </c>
      <c r="E871" s="4" t="s">
        <v>465</v>
      </c>
      <c r="F871" s="19">
        <v>0</v>
      </c>
      <c r="G871" s="19">
        <v>0</v>
      </c>
      <c r="H871" s="34">
        <v>0</v>
      </c>
      <c r="I871" s="80">
        <v>0</v>
      </c>
      <c r="J871" s="70">
        <f>SUM(G871+I871)</f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</row>
    <row r="872" spans="1:15" ht="12" customHeight="1" x14ac:dyDescent="0.25">
      <c r="A872" s="99" t="s">
        <v>470</v>
      </c>
      <c r="B872" s="100"/>
      <c r="C872" s="100"/>
      <c r="D872" s="100"/>
      <c r="E872" s="100"/>
      <c r="F872" s="6">
        <f t="shared" ref="F872:G872" si="808">SUM(F871)</f>
        <v>0</v>
      </c>
      <c r="G872" s="6">
        <f t="shared" si="808"/>
        <v>0</v>
      </c>
      <c r="H872" s="73">
        <f t="shared" ref="H872:K872" si="809">SUM(H871)</f>
        <v>0</v>
      </c>
      <c r="I872" s="6">
        <f t="shared" ref="I872" si="810">SUM(I871)</f>
        <v>0</v>
      </c>
      <c r="J872" s="6">
        <f t="shared" si="809"/>
        <v>0</v>
      </c>
      <c r="K872" s="6">
        <f t="shared" si="809"/>
        <v>0</v>
      </c>
      <c r="L872" s="6">
        <f t="shared" ref="L872" si="811">SUM(L871)</f>
        <v>0</v>
      </c>
      <c r="M872" s="6">
        <f t="shared" ref="M872:O872" si="812">SUM(M871)</f>
        <v>0</v>
      </c>
      <c r="N872" s="6">
        <f t="shared" ref="N872" si="813">SUM(N871)</f>
        <v>0</v>
      </c>
      <c r="O872" s="6">
        <f t="shared" si="812"/>
        <v>0</v>
      </c>
    </row>
    <row r="873" spans="1:15" ht="12" customHeight="1" outlineLevel="1" x14ac:dyDescent="0.25">
      <c r="A873" s="3" t="s">
        <v>468</v>
      </c>
      <c r="B873" s="3" t="s">
        <v>471</v>
      </c>
      <c r="C873" s="3" t="s">
        <v>414</v>
      </c>
      <c r="D873" s="3" t="s">
        <v>472</v>
      </c>
      <c r="E873" s="4" t="s">
        <v>473</v>
      </c>
      <c r="F873" s="5">
        <v>0</v>
      </c>
      <c r="G873" s="5">
        <v>0</v>
      </c>
      <c r="H873" s="44">
        <v>0</v>
      </c>
      <c r="I873" s="5">
        <v>0</v>
      </c>
      <c r="J873" s="5">
        <v>0</v>
      </c>
      <c r="K873" s="19">
        <v>195000</v>
      </c>
      <c r="L873" s="19">
        <v>195000</v>
      </c>
      <c r="M873" s="34">
        <v>0</v>
      </c>
      <c r="N873" s="26">
        <v>0</v>
      </c>
      <c r="O873" s="86">
        <f>SUM(L873+N873)</f>
        <v>195000</v>
      </c>
    </row>
    <row r="874" spans="1:15" ht="12" customHeight="1" x14ac:dyDescent="0.25">
      <c r="A874" s="99" t="s">
        <v>474</v>
      </c>
      <c r="B874" s="100"/>
      <c r="C874" s="100"/>
      <c r="D874" s="100"/>
      <c r="E874" s="100"/>
      <c r="F874" s="6">
        <f t="shared" ref="F874:G874" si="814">SUM(F873)</f>
        <v>0</v>
      </c>
      <c r="G874" s="6">
        <f t="shared" si="814"/>
        <v>0</v>
      </c>
      <c r="H874" s="73">
        <f t="shared" ref="H874:K874" si="815">SUM(H873)</f>
        <v>0</v>
      </c>
      <c r="I874" s="6">
        <f t="shared" ref="I874" si="816">SUM(I873)</f>
        <v>0</v>
      </c>
      <c r="J874" s="6">
        <f t="shared" si="815"/>
        <v>0</v>
      </c>
      <c r="K874" s="6">
        <f t="shared" si="815"/>
        <v>195000</v>
      </c>
      <c r="L874" s="6">
        <f t="shared" ref="L874" si="817">SUM(L873)</f>
        <v>195000</v>
      </c>
      <c r="M874" s="6">
        <f t="shared" ref="M874:O874" si="818">SUM(M873)</f>
        <v>0</v>
      </c>
      <c r="N874" s="6">
        <f t="shared" ref="N874" si="819">SUM(N873)</f>
        <v>0</v>
      </c>
      <c r="O874" s="6">
        <f t="shared" si="818"/>
        <v>195000</v>
      </c>
    </row>
    <row r="875" spans="1:15" ht="12" customHeight="1" outlineLevel="1" x14ac:dyDescent="0.25">
      <c r="A875" s="3" t="s">
        <v>468</v>
      </c>
      <c r="B875" s="3" t="s">
        <v>475</v>
      </c>
      <c r="C875" s="3" t="s">
        <v>476</v>
      </c>
      <c r="D875" s="3" t="s">
        <v>477</v>
      </c>
      <c r="E875" s="4" t="s">
        <v>478</v>
      </c>
      <c r="F875" s="5">
        <v>0</v>
      </c>
      <c r="G875" s="5">
        <v>0</v>
      </c>
      <c r="H875" s="44">
        <v>0</v>
      </c>
      <c r="I875" s="5">
        <v>0</v>
      </c>
      <c r="J875" s="5">
        <v>0</v>
      </c>
      <c r="K875" s="19">
        <v>80000</v>
      </c>
      <c r="L875" s="19">
        <v>80000</v>
      </c>
      <c r="M875" s="34">
        <v>0</v>
      </c>
      <c r="N875" s="26">
        <v>0</v>
      </c>
      <c r="O875" s="86">
        <f>SUM(L875+N875)</f>
        <v>80000</v>
      </c>
    </row>
    <row r="876" spans="1:15" ht="12" customHeight="1" x14ac:dyDescent="0.25">
      <c r="A876" s="99" t="s">
        <v>479</v>
      </c>
      <c r="B876" s="100"/>
      <c r="C876" s="100"/>
      <c r="D876" s="100"/>
      <c r="E876" s="100"/>
      <c r="F876" s="6">
        <f t="shared" ref="F876:G876" si="820">SUM(F875)</f>
        <v>0</v>
      </c>
      <c r="G876" s="6">
        <f t="shared" si="820"/>
        <v>0</v>
      </c>
      <c r="H876" s="73">
        <f t="shared" ref="H876:K876" si="821">SUM(H875)</f>
        <v>0</v>
      </c>
      <c r="I876" s="6">
        <f t="shared" ref="I876" si="822">SUM(I875)</f>
        <v>0</v>
      </c>
      <c r="J876" s="6">
        <f t="shared" si="821"/>
        <v>0</v>
      </c>
      <c r="K876" s="6">
        <f t="shared" si="821"/>
        <v>80000</v>
      </c>
      <c r="L876" s="6">
        <f t="shared" ref="L876" si="823">SUM(L875)</f>
        <v>80000</v>
      </c>
      <c r="M876" s="6">
        <f t="shared" ref="M876:O876" si="824">SUM(M875)</f>
        <v>0</v>
      </c>
      <c r="N876" s="6">
        <f t="shared" ref="N876" si="825">SUM(N875)</f>
        <v>0</v>
      </c>
      <c r="O876" s="6">
        <f t="shared" si="824"/>
        <v>80000</v>
      </c>
    </row>
    <row r="877" spans="1:15" ht="12" customHeight="1" outlineLevel="1" x14ac:dyDescent="0.25">
      <c r="A877" s="3" t="s">
        <v>468</v>
      </c>
      <c r="B877" s="3" t="s">
        <v>480</v>
      </c>
      <c r="C877" s="3" t="s">
        <v>481</v>
      </c>
      <c r="D877" s="3" t="s">
        <v>477</v>
      </c>
      <c r="E877" s="4" t="s">
        <v>478</v>
      </c>
      <c r="F877" s="5">
        <v>0</v>
      </c>
      <c r="G877" s="5">
        <v>0</v>
      </c>
      <c r="H877" s="44">
        <v>0</v>
      </c>
      <c r="I877" s="5">
        <v>0</v>
      </c>
      <c r="J877" s="5">
        <v>0</v>
      </c>
      <c r="K877" s="19">
        <v>300000</v>
      </c>
      <c r="L877" s="19">
        <v>300000</v>
      </c>
      <c r="M877" s="5">
        <v>0</v>
      </c>
      <c r="N877" s="26">
        <v>0</v>
      </c>
      <c r="O877" s="86">
        <f>SUM(L877+N877)</f>
        <v>300000</v>
      </c>
    </row>
    <row r="878" spans="1:15" ht="12" customHeight="1" x14ac:dyDescent="0.25">
      <c r="A878" s="99" t="s">
        <v>482</v>
      </c>
      <c r="B878" s="100"/>
      <c r="C878" s="100"/>
      <c r="D878" s="100"/>
      <c r="E878" s="100"/>
      <c r="F878" s="6">
        <f t="shared" ref="F878:G878" si="826">SUM(F877)</f>
        <v>0</v>
      </c>
      <c r="G878" s="6">
        <f t="shared" si="826"/>
        <v>0</v>
      </c>
      <c r="H878" s="73">
        <f t="shared" ref="H878:K878" si="827">SUM(H877)</f>
        <v>0</v>
      </c>
      <c r="I878" s="6">
        <f t="shared" ref="I878" si="828">SUM(I877)</f>
        <v>0</v>
      </c>
      <c r="J878" s="6">
        <f t="shared" si="827"/>
        <v>0</v>
      </c>
      <c r="K878" s="6">
        <f t="shared" si="827"/>
        <v>300000</v>
      </c>
      <c r="L878" s="6">
        <f t="shared" ref="L878" si="829">SUM(L877)</f>
        <v>300000</v>
      </c>
      <c r="M878" s="6">
        <f t="shared" ref="M878:O878" si="830">SUM(M877)</f>
        <v>0</v>
      </c>
      <c r="N878" s="6">
        <f t="shared" ref="N878" si="831">SUM(N877)</f>
        <v>0</v>
      </c>
      <c r="O878" s="6">
        <f t="shared" si="830"/>
        <v>300000</v>
      </c>
    </row>
    <row r="879" spans="1:15" ht="12" customHeight="1" x14ac:dyDescent="0.25">
      <c r="A879" s="18" t="s">
        <v>468</v>
      </c>
      <c r="B879" s="22" t="s">
        <v>681</v>
      </c>
      <c r="C879" s="22" t="s">
        <v>411</v>
      </c>
      <c r="D879" s="22" t="s">
        <v>472</v>
      </c>
      <c r="E879" s="4" t="s">
        <v>473</v>
      </c>
      <c r="F879" s="19">
        <v>0</v>
      </c>
      <c r="G879" s="19">
        <v>0</v>
      </c>
      <c r="H879" s="75">
        <v>0</v>
      </c>
      <c r="I879" s="19">
        <v>0</v>
      </c>
      <c r="J879" s="19">
        <v>0</v>
      </c>
      <c r="K879" s="19">
        <v>500000</v>
      </c>
      <c r="L879" s="19">
        <v>500000</v>
      </c>
      <c r="M879" s="19">
        <v>0</v>
      </c>
      <c r="N879" s="26">
        <v>0</v>
      </c>
      <c r="O879" s="86">
        <f>SUM(L879+N879)</f>
        <v>500000</v>
      </c>
    </row>
    <row r="880" spans="1:15" ht="12" customHeight="1" x14ac:dyDescent="0.25">
      <c r="A880" s="112" t="s">
        <v>682</v>
      </c>
      <c r="B880" s="113"/>
      <c r="C880" s="113"/>
      <c r="D880" s="113"/>
      <c r="E880" s="114"/>
      <c r="F880" s="6">
        <f t="shared" ref="F880:G880" si="832">SUM(F879)</f>
        <v>0</v>
      </c>
      <c r="G880" s="6">
        <f t="shared" si="832"/>
        <v>0</v>
      </c>
      <c r="H880" s="73">
        <f t="shared" ref="H880:O880" si="833">SUM(H879)</f>
        <v>0</v>
      </c>
      <c r="I880" s="6">
        <f t="shared" ref="I880" si="834">SUM(I879)</f>
        <v>0</v>
      </c>
      <c r="J880" s="6">
        <f t="shared" si="833"/>
        <v>0</v>
      </c>
      <c r="K880" s="6">
        <f t="shared" ref="K880:L880" si="835">SUM(K879)</f>
        <v>500000</v>
      </c>
      <c r="L880" s="6">
        <f t="shared" si="835"/>
        <v>500000</v>
      </c>
      <c r="M880" s="6">
        <f t="shared" si="833"/>
        <v>0</v>
      </c>
      <c r="N880" s="6">
        <f t="shared" ref="N880" si="836">SUM(N879)</f>
        <v>0</v>
      </c>
      <c r="O880" s="6">
        <f t="shared" si="833"/>
        <v>500000</v>
      </c>
    </row>
    <row r="881" spans="1:15" ht="12" customHeight="1" outlineLevel="1" x14ac:dyDescent="0.25">
      <c r="A881" s="3" t="s">
        <v>468</v>
      </c>
      <c r="B881" s="3" t="s">
        <v>483</v>
      </c>
      <c r="C881" s="3" t="s">
        <v>262</v>
      </c>
      <c r="D881" s="3" t="s">
        <v>101</v>
      </c>
      <c r="E881" s="4" t="s">
        <v>102</v>
      </c>
      <c r="F881" s="5">
        <v>0</v>
      </c>
      <c r="G881" s="5">
        <v>0</v>
      </c>
      <c r="H881" s="44">
        <v>0</v>
      </c>
      <c r="I881" s="5">
        <v>0</v>
      </c>
      <c r="J881" s="5">
        <v>0</v>
      </c>
      <c r="K881" s="19">
        <v>20000</v>
      </c>
      <c r="L881" s="19">
        <v>20000</v>
      </c>
      <c r="M881" s="5">
        <v>0</v>
      </c>
      <c r="N881" s="26">
        <v>0</v>
      </c>
      <c r="O881" s="86">
        <f>SUM(L881+N881)</f>
        <v>20000</v>
      </c>
    </row>
    <row r="882" spans="1:15" ht="12" customHeight="1" x14ac:dyDescent="0.25">
      <c r="A882" s="99" t="s">
        <v>484</v>
      </c>
      <c r="B882" s="100"/>
      <c r="C882" s="100"/>
      <c r="D882" s="100"/>
      <c r="E882" s="100"/>
      <c r="F882" s="6">
        <f t="shared" ref="F882:G882" si="837">SUM(F881)</f>
        <v>0</v>
      </c>
      <c r="G882" s="6">
        <f t="shared" si="837"/>
        <v>0</v>
      </c>
      <c r="H882" s="73">
        <f t="shared" ref="H882:K882" si="838">SUM(H881)</f>
        <v>0</v>
      </c>
      <c r="I882" s="6">
        <f t="shared" ref="I882" si="839">SUM(I881)</f>
        <v>0</v>
      </c>
      <c r="J882" s="6">
        <f t="shared" si="838"/>
        <v>0</v>
      </c>
      <c r="K882" s="6">
        <f t="shared" si="838"/>
        <v>20000</v>
      </c>
      <c r="L882" s="6">
        <f t="shared" ref="L882" si="840">SUM(L881)</f>
        <v>20000</v>
      </c>
      <c r="M882" s="6">
        <f t="shared" ref="M882:O882" si="841">SUM(M881)</f>
        <v>0</v>
      </c>
      <c r="N882" s="6">
        <f t="shared" ref="N882" si="842">SUM(N881)</f>
        <v>0</v>
      </c>
      <c r="O882" s="6">
        <f t="shared" si="841"/>
        <v>20000</v>
      </c>
    </row>
    <row r="883" spans="1:15" ht="12" customHeight="1" outlineLevel="1" x14ac:dyDescent="0.25">
      <c r="A883" s="3" t="s">
        <v>468</v>
      </c>
      <c r="B883" s="3" t="s">
        <v>485</v>
      </c>
      <c r="C883" s="3" t="s">
        <v>486</v>
      </c>
      <c r="D883" s="3" t="s">
        <v>451</v>
      </c>
      <c r="E883" s="4" t="s">
        <v>452</v>
      </c>
      <c r="F883" s="5">
        <v>0</v>
      </c>
      <c r="G883" s="5">
        <v>0</v>
      </c>
      <c r="H883" s="44">
        <v>0</v>
      </c>
      <c r="I883" s="5">
        <v>0</v>
      </c>
      <c r="J883" s="5">
        <v>0</v>
      </c>
      <c r="K883" s="19">
        <v>8000</v>
      </c>
      <c r="L883" s="19">
        <v>8000</v>
      </c>
      <c r="M883" s="5">
        <v>0</v>
      </c>
      <c r="N883" s="26">
        <v>0</v>
      </c>
      <c r="O883" s="86">
        <f>SUM(L883+N883)</f>
        <v>8000</v>
      </c>
    </row>
    <row r="884" spans="1:15" ht="12" customHeight="1" x14ac:dyDescent="0.25">
      <c r="A884" s="99" t="s">
        <v>487</v>
      </c>
      <c r="B884" s="100"/>
      <c r="C884" s="100"/>
      <c r="D884" s="100"/>
      <c r="E884" s="100"/>
      <c r="F884" s="6">
        <f t="shared" ref="F884:G884" si="843">SUM(F883)</f>
        <v>0</v>
      </c>
      <c r="G884" s="6">
        <f t="shared" si="843"/>
        <v>0</v>
      </c>
      <c r="H884" s="73">
        <f t="shared" ref="H884:K884" si="844">SUM(H883)</f>
        <v>0</v>
      </c>
      <c r="I884" s="6">
        <f t="shared" ref="I884" si="845">SUM(I883)</f>
        <v>0</v>
      </c>
      <c r="J884" s="6">
        <f t="shared" si="844"/>
        <v>0</v>
      </c>
      <c r="K884" s="6">
        <f t="shared" si="844"/>
        <v>8000</v>
      </c>
      <c r="L884" s="6">
        <f t="shared" ref="L884" si="846">SUM(L883)</f>
        <v>8000</v>
      </c>
      <c r="M884" s="6">
        <f t="shared" ref="M884:O884" si="847">SUM(M883)</f>
        <v>0</v>
      </c>
      <c r="N884" s="6">
        <f t="shared" ref="N884" si="848">SUM(N883)</f>
        <v>0</v>
      </c>
      <c r="O884" s="6">
        <f t="shared" si="847"/>
        <v>8000</v>
      </c>
    </row>
    <row r="885" spans="1:15" ht="12" customHeight="1" outlineLevel="1" x14ac:dyDescent="0.25">
      <c r="A885" s="3" t="s">
        <v>468</v>
      </c>
      <c r="B885" s="3" t="s">
        <v>488</v>
      </c>
      <c r="C885" s="3" t="s">
        <v>489</v>
      </c>
      <c r="D885" s="3" t="s">
        <v>111</v>
      </c>
      <c r="E885" s="4" t="s">
        <v>112</v>
      </c>
      <c r="F885" s="5">
        <v>0</v>
      </c>
      <c r="G885" s="5">
        <v>0</v>
      </c>
      <c r="H885" s="44">
        <v>0</v>
      </c>
      <c r="I885" s="5">
        <v>0</v>
      </c>
      <c r="J885" s="5">
        <v>0</v>
      </c>
      <c r="K885" s="19">
        <v>12000</v>
      </c>
      <c r="L885" s="19">
        <v>12000</v>
      </c>
      <c r="M885" s="5">
        <v>0</v>
      </c>
      <c r="N885" s="26">
        <v>0</v>
      </c>
      <c r="O885" s="86">
        <f>SUM(L885+N885)</f>
        <v>12000</v>
      </c>
    </row>
    <row r="886" spans="1:15" ht="12" customHeight="1" x14ac:dyDescent="0.25">
      <c r="A886" s="99" t="s">
        <v>490</v>
      </c>
      <c r="B886" s="100"/>
      <c r="C886" s="100"/>
      <c r="D886" s="100"/>
      <c r="E886" s="100"/>
      <c r="F886" s="6">
        <f t="shared" ref="F886:G886" si="849">SUM(F885)</f>
        <v>0</v>
      </c>
      <c r="G886" s="6">
        <f t="shared" si="849"/>
        <v>0</v>
      </c>
      <c r="H886" s="73">
        <f t="shared" ref="H886:K886" si="850">SUM(H885)</f>
        <v>0</v>
      </c>
      <c r="I886" s="6">
        <f t="shared" ref="I886" si="851">SUM(I885)</f>
        <v>0</v>
      </c>
      <c r="J886" s="6">
        <f t="shared" si="850"/>
        <v>0</v>
      </c>
      <c r="K886" s="6">
        <f t="shared" si="850"/>
        <v>12000</v>
      </c>
      <c r="L886" s="6">
        <f t="shared" ref="L886" si="852">SUM(L885)</f>
        <v>12000</v>
      </c>
      <c r="M886" s="6">
        <f t="shared" ref="M886:O886" si="853">SUM(M885)</f>
        <v>0</v>
      </c>
      <c r="N886" s="6">
        <f t="shared" ref="N886" si="854">SUM(N885)</f>
        <v>0</v>
      </c>
      <c r="O886" s="6">
        <f t="shared" si="853"/>
        <v>12000</v>
      </c>
    </row>
    <row r="887" spans="1:15" ht="12" customHeight="1" outlineLevel="1" x14ac:dyDescent="0.25">
      <c r="A887" s="3" t="s">
        <v>468</v>
      </c>
      <c r="B887" s="3" t="s">
        <v>491</v>
      </c>
      <c r="C887" s="3" t="s">
        <v>492</v>
      </c>
      <c r="D887" s="3" t="s">
        <v>169</v>
      </c>
      <c r="E887" s="4" t="s">
        <v>170</v>
      </c>
      <c r="F887" s="19">
        <v>0</v>
      </c>
      <c r="G887" s="19">
        <v>0</v>
      </c>
      <c r="H887" s="34">
        <v>0</v>
      </c>
      <c r="I887" s="80">
        <v>0</v>
      </c>
      <c r="J887" s="70">
        <f>SUM(G887+I887)</f>
        <v>0</v>
      </c>
      <c r="K887" s="5">
        <v>0</v>
      </c>
      <c r="L887" s="5">
        <v>0</v>
      </c>
      <c r="M887" s="30">
        <v>0</v>
      </c>
      <c r="N887" s="5">
        <v>0</v>
      </c>
      <c r="O887" s="5">
        <v>0</v>
      </c>
    </row>
    <row r="888" spans="1:15" ht="12" customHeight="1" outlineLevel="1" x14ac:dyDescent="0.25">
      <c r="A888" s="3" t="s">
        <v>468</v>
      </c>
      <c r="B888" s="3" t="s">
        <v>491</v>
      </c>
      <c r="C888" s="3" t="s">
        <v>492</v>
      </c>
      <c r="D888" s="3" t="s">
        <v>130</v>
      </c>
      <c r="E888" s="4" t="s">
        <v>131</v>
      </c>
      <c r="F888" s="5">
        <v>0</v>
      </c>
      <c r="G888" s="5">
        <v>0</v>
      </c>
      <c r="H888" s="44">
        <v>0</v>
      </c>
      <c r="I888" s="5">
        <v>0</v>
      </c>
      <c r="J888" s="5">
        <v>0</v>
      </c>
      <c r="K888" s="19">
        <v>10000</v>
      </c>
      <c r="L888" s="19">
        <v>10000</v>
      </c>
      <c r="M888" s="30">
        <v>0</v>
      </c>
      <c r="N888" s="26">
        <v>0</v>
      </c>
      <c r="O888" s="86">
        <f>SUM(L888+N888)</f>
        <v>10000</v>
      </c>
    </row>
    <row r="889" spans="1:15" ht="12" customHeight="1" outlineLevel="1" x14ac:dyDescent="0.25">
      <c r="A889" s="3" t="s">
        <v>468</v>
      </c>
      <c r="B889" s="3" t="s">
        <v>491</v>
      </c>
      <c r="C889" s="3" t="s">
        <v>492</v>
      </c>
      <c r="D889" s="3" t="s">
        <v>101</v>
      </c>
      <c r="E889" s="4" t="s">
        <v>102</v>
      </c>
      <c r="F889" s="5">
        <v>0</v>
      </c>
      <c r="G889" s="5">
        <v>0</v>
      </c>
      <c r="H889" s="44">
        <v>0</v>
      </c>
      <c r="I889" s="5">
        <v>0</v>
      </c>
      <c r="J889" s="5">
        <v>0</v>
      </c>
      <c r="K889" s="19">
        <v>60000</v>
      </c>
      <c r="L889" s="19">
        <v>60000</v>
      </c>
      <c r="M889" s="30">
        <v>0</v>
      </c>
      <c r="N889" s="26">
        <v>0</v>
      </c>
      <c r="O889" s="86">
        <f t="shared" ref="O889:O890" si="855">SUM(L889+N889)</f>
        <v>60000</v>
      </c>
    </row>
    <row r="890" spans="1:15" ht="12" customHeight="1" outlineLevel="1" x14ac:dyDescent="0.25">
      <c r="A890" s="3" t="s">
        <v>468</v>
      </c>
      <c r="B890" s="3" t="s">
        <v>491</v>
      </c>
      <c r="C890" s="3" t="s">
        <v>492</v>
      </c>
      <c r="D890" s="3" t="s">
        <v>160</v>
      </c>
      <c r="E890" s="4" t="s">
        <v>161</v>
      </c>
      <c r="F890" s="5">
        <v>0</v>
      </c>
      <c r="G890" s="5">
        <v>0</v>
      </c>
      <c r="H890" s="44">
        <v>0</v>
      </c>
      <c r="I890" s="5">
        <v>0</v>
      </c>
      <c r="J890" s="5">
        <v>0</v>
      </c>
      <c r="K890" s="19">
        <v>30000</v>
      </c>
      <c r="L890" s="19">
        <v>30000</v>
      </c>
      <c r="M890" s="30">
        <v>0</v>
      </c>
      <c r="N890" s="26">
        <v>0</v>
      </c>
      <c r="O890" s="86">
        <f t="shared" si="855"/>
        <v>30000</v>
      </c>
    </row>
    <row r="891" spans="1:15" ht="12" customHeight="1" x14ac:dyDescent="0.25">
      <c r="A891" s="99" t="s">
        <v>493</v>
      </c>
      <c r="B891" s="100"/>
      <c r="C891" s="100"/>
      <c r="D891" s="100"/>
      <c r="E891" s="100"/>
      <c r="F891" s="6">
        <f t="shared" ref="F891:G891" si="856">SUM(F887:F890)</f>
        <v>0</v>
      </c>
      <c r="G891" s="6">
        <f t="shared" si="856"/>
        <v>0</v>
      </c>
      <c r="H891" s="73">
        <f t="shared" ref="H891:K891" si="857">SUM(H887:H890)</f>
        <v>0</v>
      </c>
      <c r="I891" s="6">
        <f t="shared" ref="I891" si="858">SUM(I887:I890)</f>
        <v>0</v>
      </c>
      <c r="J891" s="6">
        <f t="shared" si="857"/>
        <v>0</v>
      </c>
      <c r="K891" s="6">
        <f t="shared" si="857"/>
        <v>100000</v>
      </c>
      <c r="L891" s="6">
        <f t="shared" ref="L891" si="859">SUM(L887:L890)</f>
        <v>100000</v>
      </c>
      <c r="M891" s="6">
        <f t="shared" ref="M891:O891" si="860">SUM(M887:M890)</f>
        <v>0</v>
      </c>
      <c r="N891" s="6">
        <f t="shared" ref="N891" si="861">SUM(N887:N890)</f>
        <v>0</v>
      </c>
      <c r="O891" s="6">
        <f t="shared" si="860"/>
        <v>100000</v>
      </c>
    </row>
    <row r="892" spans="1:15" s="7" customFormat="1" ht="12" customHeight="1" x14ac:dyDescent="0.25">
      <c r="A892" s="104" t="s">
        <v>494</v>
      </c>
      <c r="B892" s="105"/>
      <c r="C892" s="105"/>
      <c r="D892" s="105"/>
      <c r="E892" s="105"/>
      <c r="F892" s="10">
        <f t="shared" ref="F892:G892" si="862">SUM(F872,F874,F876,F878,F880,F882,F884,F886,F891)</f>
        <v>0</v>
      </c>
      <c r="G892" s="10">
        <f t="shared" si="862"/>
        <v>0</v>
      </c>
      <c r="H892" s="74">
        <f t="shared" ref="H892:O892" si="863">SUM(H872,H874,H876,H878,H880,H882,H884,H886,H891)</f>
        <v>0</v>
      </c>
      <c r="I892" s="10">
        <f t="shared" ref="I892" si="864">SUM(I872,I874,I876,I878,I880,I882,I884,I886,I891)</f>
        <v>0</v>
      </c>
      <c r="J892" s="10">
        <f t="shared" si="863"/>
        <v>0</v>
      </c>
      <c r="K892" s="10">
        <f t="shared" ref="K892:L892" si="865">SUM(K872,K874,K876,K878,K880,K882,K884,K886,K891)</f>
        <v>1215000</v>
      </c>
      <c r="L892" s="10">
        <f t="shared" si="865"/>
        <v>1215000</v>
      </c>
      <c r="M892" s="10">
        <f t="shared" si="863"/>
        <v>0</v>
      </c>
      <c r="N892" s="10">
        <f t="shared" ref="N892" si="866">SUM(N872,N874,N876,N878,N880,N882,N884,N886,N891)</f>
        <v>0</v>
      </c>
      <c r="O892" s="10">
        <f t="shared" si="863"/>
        <v>1215000</v>
      </c>
    </row>
    <row r="893" spans="1:15" ht="12" customHeight="1" outlineLevel="1" x14ac:dyDescent="0.25">
      <c r="A893" s="3" t="s">
        <v>495</v>
      </c>
      <c r="B893" s="3" t="s">
        <v>496</v>
      </c>
      <c r="C893" s="3" t="s">
        <v>497</v>
      </c>
      <c r="D893" s="3" t="s">
        <v>120</v>
      </c>
      <c r="E893" s="4" t="s">
        <v>121</v>
      </c>
      <c r="F893" s="5">
        <v>0</v>
      </c>
      <c r="G893" s="5">
        <v>0</v>
      </c>
      <c r="H893" s="44">
        <v>0</v>
      </c>
      <c r="I893" s="5">
        <v>0</v>
      </c>
      <c r="J893" s="5">
        <v>0</v>
      </c>
      <c r="K893" s="19">
        <v>5000</v>
      </c>
      <c r="L893" s="19">
        <v>5000</v>
      </c>
      <c r="M893" s="30">
        <v>0</v>
      </c>
      <c r="N893" s="26">
        <v>0</v>
      </c>
      <c r="O893" s="86">
        <f>SUM(L893+N893)</f>
        <v>5000</v>
      </c>
    </row>
    <row r="894" spans="1:15" ht="12" customHeight="1" outlineLevel="1" x14ac:dyDescent="0.25">
      <c r="A894" s="3" t="s">
        <v>495</v>
      </c>
      <c r="B894" s="3" t="s">
        <v>496</v>
      </c>
      <c r="C894" s="3" t="s">
        <v>497</v>
      </c>
      <c r="D894" s="3" t="s">
        <v>128</v>
      </c>
      <c r="E894" s="4" t="s">
        <v>129</v>
      </c>
      <c r="F894" s="5">
        <v>0</v>
      </c>
      <c r="G894" s="5">
        <v>0</v>
      </c>
      <c r="H894" s="44">
        <v>0</v>
      </c>
      <c r="I894" s="5">
        <v>0</v>
      </c>
      <c r="J894" s="5">
        <v>0</v>
      </c>
      <c r="K894" s="19">
        <v>0</v>
      </c>
      <c r="L894" s="19">
        <v>0</v>
      </c>
      <c r="M894" s="30">
        <v>0</v>
      </c>
      <c r="N894" s="26">
        <v>0</v>
      </c>
      <c r="O894" s="86">
        <f t="shared" ref="O894:O899" si="867">SUM(L894+N894)</f>
        <v>0</v>
      </c>
    </row>
    <row r="895" spans="1:15" ht="12" customHeight="1" outlineLevel="1" x14ac:dyDescent="0.25">
      <c r="A895" s="3" t="s">
        <v>495</v>
      </c>
      <c r="B895" s="3" t="s">
        <v>496</v>
      </c>
      <c r="C895" s="3" t="s">
        <v>497</v>
      </c>
      <c r="D895" s="3" t="s">
        <v>130</v>
      </c>
      <c r="E895" s="4" t="s">
        <v>131</v>
      </c>
      <c r="F895" s="5">
        <v>0</v>
      </c>
      <c r="G895" s="5">
        <v>0</v>
      </c>
      <c r="H895" s="44">
        <v>0</v>
      </c>
      <c r="I895" s="5">
        <v>0</v>
      </c>
      <c r="J895" s="5">
        <v>0</v>
      </c>
      <c r="K895" s="19">
        <v>20000</v>
      </c>
      <c r="L895" s="19">
        <v>20000</v>
      </c>
      <c r="M895" s="30">
        <v>0</v>
      </c>
      <c r="N895" s="26">
        <v>0</v>
      </c>
      <c r="O895" s="86">
        <f t="shared" si="867"/>
        <v>20000</v>
      </c>
    </row>
    <row r="896" spans="1:15" ht="12" customHeight="1" outlineLevel="1" x14ac:dyDescent="0.25">
      <c r="A896" s="3" t="s">
        <v>495</v>
      </c>
      <c r="B896" s="3" t="s">
        <v>496</v>
      </c>
      <c r="C896" s="3" t="s">
        <v>497</v>
      </c>
      <c r="D896" s="3" t="s">
        <v>101</v>
      </c>
      <c r="E896" s="4" t="s">
        <v>102</v>
      </c>
      <c r="F896" s="5">
        <v>0</v>
      </c>
      <c r="G896" s="5">
        <v>0</v>
      </c>
      <c r="H896" s="44">
        <v>0</v>
      </c>
      <c r="I896" s="5">
        <v>0</v>
      </c>
      <c r="J896" s="5">
        <v>0</v>
      </c>
      <c r="K896" s="19">
        <v>20000</v>
      </c>
      <c r="L896" s="19">
        <v>20000</v>
      </c>
      <c r="M896" s="30">
        <v>0</v>
      </c>
      <c r="N896" s="26">
        <v>0</v>
      </c>
      <c r="O896" s="86">
        <f t="shared" si="867"/>
        <v>20000</v>
      </c>
    </row>
    <row r="897" spans="1:15" ht="12" customHeight="1" outlineLevel="1" x14ac:dyDescent="0.25">
      <c r="A897" s="3" t="s">
        <v>495</v>
      </c>
      <c r="B897" s="3" t="s">
        <v>496</v>
      </c>
      <c r="C897" s="3" t="s">
        <v>497</v>
      </c>
      <c r="D897" s="3" t="s">
        <v>160</v>
      </c>
      <c r="E897" s="4" t="s">
        <v>161</v>
      </c>
      <c r="F897" s="5">
        <v>0</v>
      </c>
      <c r="G897" s="5">
        <v>0</v>
      </c>
      <c r="H897" s="44">
        <v>0</v>
      </c>
      <c r="I897" s="5">
        <v>0</v>
      </c>
      <c r="J897" s="5">
        <v>0</v>
      </c>
      <c r="K897" s="19">
        <v>0</v>
      </c>
      <c r="L897" s="19">
        <v>0</v>
      </c>
      <c r="M897" s="30">
        <v>0</v>
      </c>
      <c r="N897" s="26">
        <v>0</v>
      </c>
      <c r="O897" s="86">
        <f t="shared" si="867"/>
        <v>0</v>
      </c>
    </row>
    <row r="898" spans="1:15" ht="12" customHeight="1" outlineLevel="1" x14ac:dyDescent="0.25">
      <c r="A898" s="3" t="s">
        <v>495</v>
      </c>
      <c r="B898" s="3" t="s">
        <v>496</v>
      </c>
      <c r="C898" s="3" t="s">
        <v>497</v>
      </c>
      <c r="D898" s="3" t="s">
        <v>162</v>
      </c>
      <c r="E898" s="4" t="s">
        <v>163</v>
      </c>
      <c r="F898" s="5">
        <v>0</v>
      </c>
      <c r="G898" s="5">
        <v>0</v>
      </c>
      <c r="H898" s="44">
        <v>0</v>
      </c>
      <c r="I898" s="5">
        <v>0</v>
      </c>
      <c r="J898" s="5">
        <v>0</v>
      </c>
      <c r="K898" s="19">
        <v>65000</v>
      </c>
      <c r="L898" s="19">
        <v>65000</v>
      </c>
      <c r="M898" s="30">
        <v>0</v>
      </c>
      <c r="N898" s="26">
        <v>0</v>
      </c>
      <c r="O898" s="86">
        <f t="shared" si="867"/>
        <v>65000</v>
      </c>
    </row>
    <row r="899" spans="1:15" ht="12" customHeight="1" outlineLevel="1" x14ac:dyDescent="0.25">
      <c r="A899" s="3" t="s">
        <v>495</v>
      </c>
      <c r="B899" s="3" t="s">
        <v>496</v>
      </c>
      <c r="C899" s="3" t="s">
        <v>497</v>
      </c>
      <c r="D899" s="3" t="s">
        <v>422</v>
      </c>
      <c r="E899" s="4" t="s">
        <v>423</v>
      </c>
      <c r="F899" s="5">
        <v>0</v>
      </c>
      <c r="G899" s="5">
        <v>0</v>
      </c>
      <c r="H899" s="44">
        <v>0</v>
      </c>
      <c r="I899" s="5">
        <v>0</v>
      </c>
      <c r="J899" s="5">
        <v>0</v>
      </c>
      <c r="K899" s="19">
        <v>190000</v>
      </c>
      <c r="L899" s="19">
        <v>190000</v>
      </c>
      <c r="M899" s="30">
        <v>0</v>
      </c>
      <c r="N899" s="26">
        <v>0</v>
      </c>
      <c r="O899" s="86">
        <f t="shared" si="867"/>
        <v>190000</v>
      </c>
    </row>
    <row r="900" spans="1:15" ht="12" customHeight="1" x14ac:dyDescent="0.25">
      <c r="A900" s="99" t="s">
        <v>498</v>
      </c>
      <c r="B900" s="100"/>
      <c r="C900" s="100"/>
      <c r="D900" s="100"/>
      <c r="E900" s="100"/>
      <c r="F900" s="6">
        <f t="shared" ref="F900:G900" si="868">SUM(F893:F899)</f>
        <v>0</v>
      </c>
      <c r="G900" s="6">
        <f t="shared" si="868"/>
        <v>0</v>
      </c>
      <c r="H900" s="73">
        <f t="shared" ref="H900:K900" si="869">SUM(H893:H899)</f>
        <v>0</v>
      </c>
      <c r="I900" s="6">
        <f t="shared" ref="I900" si="870">SUM(I893:I899)</f>
        <v>0</v>
      </c>
      <c r="J900" s="6">
        <f t="shared" si="869"/>
        <v>0</v>
      </c>
      <c r="K900" s="6">
        <f t="shared" si="869"/>
        <v>300000</v>
      </c>
      <c r="L900" s="6">
        <f t="shared" ref="L900" si="871">SUM(L893:L899)</f>
        <v>300000</v>
      </c>
      <c r="M900" s="6">
        <f t="shared" ref="M900:O900" si="872">SUM(M893:M899)</f>
        <v>0</v>
      </c>
      <c r="N900" s="6">
        <f t="shared" ref="N900" si="873">SUM(N893:N899)</f>
        <v>0</v>
      </c>
      <c r="O900" s="6">
        <f t="shared" si="872"/>
        <v>300000</v>
      </c>
    </row>
    <row r="901" spans="1:15" ht="12" customHeight="1" outlineLevel="1" x14ac:dyDescent="0.25">
      <c r="A901" s="3" t="s">
        <v>495</v>
      </c>
      <c r="B901" s="3" t="s">
        <v>499</v>
      </c>
      <c r="C901" s="3" t="s">
        <v>500</v>
      </c>
      <c r="D901" s="3" t="s">
        <v>169</v>
      </c>
      <c r="E901" s="4" t="s">
        <v>170</v>
      </c>
      <c r="F901" s="19">
        <v>0</v>
      </c>
      <c r="G901" s="19">
        <v>0</v>
      </c>
      <c r="H901" s="44">
        <v>0</v>
      </c>
      <c r="I901" s="25">
        <v>0</v>
      </c>
      <c r="J901" s="70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</row>
    <row r="902" spans="1:15" ht="12" customHeight="1" x14ac:dyDescent="0.25">
      <c r="A902" s="99" t="s">
        <v>501</v>
      </c>
      <c r="B902" s="100"/>
      <c r="C902" s="100"/>
      <c r="D902" s="100"/>
      <c r="E902" s="100"/>
      <c r="F902" s="6">
        <f t="shared" ref="F902:G902" si="874">SUM(F901)</f>
        <v>0</v>
      </c>
      <c r="G902" s="6">
        <f t="shared" si="874"/>
        <v>0</v>
      </c>
      <c r="H902" s="73">
        <f t="shared" ref="H902:K902" si="875">SUM(H901)</f>
        <v>0</v>
      </c>
      <c r="I902" s="6">
        <f t="shared" ref="I902" si="876">SUM(I901)</f>
        <v>0</v>
      </c>
      <c r="J902" s="6">
        <f t="shared" si="875"/>
        <v>0</v>
      </c>
      <c r="K902" s="6">
        <f t="shared" si="875"/>
        <v>0</v>
      </c>
      <c r="L902" s="6">
        <f t="shared" ref="L902" si="877">SUM(L901)</f>
        <v>0</v>
      </c>
      <c r="M902" s="6">
        <f t="shared" ref="M902:O902" si="878">SUM(M901)</f>
        <v>0</v>
      </c>
      <c r="N902" s="6">
        <f t="shared" ref="N902" si="879">SUM(N901)</f>
        <v>0</v>
      </c>
      <c r="O902" s="6">
        <f t="shared" si="878"/>
        <v>0</v>
      </c>
    </row>
    <row r="903" spans="1:15" s="7" customFormat="1" ht="12" customHeight="1" x14ac:dyDescent="0.25">
      <c r="A903" s="104" t="s">
        <v>502</v>
      </c>
      <c r="B903" s="105"/>
      <c r="C903" s="105"/>
      <c r="D903" s="105"/>
      <c r="E903" s="105"/>
      <c r="F903" s="10">
        <f t="shared" ref="F903:G903" si="880">SUM(F900,F902)</f>
        <v>0</v>
      </c>
      <c r="G903" s="10">
        <f t="shared" si="880"/>
        <v>0</v>
      </c>
      <c r="H903" s="74">
        <f t="shared" ref="H903:K903" si="881">SUM(H900,H902)</f>
        <v>0</v>
      </c>
      <c r="I903" s="10">
        <f t="shared" ref="I903" si="882">SUM(I900,I902)</f>
        <v>0</v>
      </c>
      <c r="J903" s="10">
        <f t="shared" si="881"/>
        <v>0</v>
      </c>
      <c r="K903" s="10">
        <f t="shared" si="881"/>
        <v>300000</v>
      </c>
      <c r="L903" s="10">
        <f t="shared" ref="L903" si="883">SUM(L900,L902)</f>
        <v>300000</v>
      </c>
      <c r="M903" s="10">
        <f t="shared" ref="M903:O903" si="884">SUM(M900,M902)</f>
        <v>0</v>
      </c>
      <c r="N903" s="10">
        <f t="shared" ref="N903" si="885">SUM(N900,N902)</f>
        <v>0</v>
      </c>
      <c r="O903" s="10">
        <f t="shared" si="884"/>
        <v>300000</v>
      </c>
    </row>
    <row r="904" spans="1:15" s="7" customFormat="1" ht="12" customHeight="1" x14ac:dyDescent="0.25">
      <c r="A904" s="45" t="s">
        <v>503</v>
      </c>
      <c r="B904" s="22" t="s">
        <v>633</v>
      </c>
      <c r="C904" s="22" t="s">
        <v>340</v>
      </c>
      <c r="D904" s="22" t="s">
        <v>365</v>
      </c>
      <c r="E904" s="22" t="s">
        <v>618</v>
      </c>
      <c r="F904" s="19">
        <v>0</v>
      </c>
      <c r="G904" s="19">
        <v>0</v>
      </c>
      <c r="H904" s="75">
        <v>0</v>
      </c>
      <c r="I904" s="25">
        <v>0</v>
      </c>
      <c r="J904" s="70">
        <f>SUM(G904+I904)</f>
        <v>0</v>
      </c>
      <c r="K904" s="39">
        <v>0</v>
      </c>
      <c r="L904" s="39">
        <v>0</v>
      </c>
      <c r="M904" s="39">
        <v>0</v>
      </c>
      <c r="N904" s="39">
        <v>0</v>
      </c>
      <c r="O904" s="39">
        <v>0</v>
      </c>
    </row>
    <row r="905" spans="1:15" ht="12" customHeight="1" outlineLevel="1" x14ac:dyDescent="0.25">
      <c r="A905" s="18" t="s">
        <v>503</v>
      </c>
      <c r="B905" s="18" t="s">
        <v>504</v>
      </c>
      <c r="C905" s="18" t="s">
        <v>340</v>
      </c>
      <c r="D905" s="18" t="s">
        <v>505</v>
      </c>
      <c r="E905" s="62" t="s">
        <v>506</v>
      </c>
      <c r="F905" s="19">
        <v>0</v>
      </c>
      <c r="G905" s="19">
        <v>0</v>
      </c>
      <c r="H905" s="75">
        <v>0</v>
      </c>
      <c r="I905" s="19">
        <v>0</v>
      </c>
      <c r="J905" s="19">
        <v>0</v>
      </c>
      <c r="K905" s="19">
        <v>734800</v>
      </c>
      <c r="L905" s="19">
        <v>734800</v>
      </c>
      <c r="M905" s="63">
        <v>0</v>
      </c>
      <c r="N905" s="26">
        <v>0</v>
      </c>
      <c r="O905" s="86">
        <f>SUM(L905+N905)</f>
        <v>734800</v>
      </c>
    </row>
    <row r="906" spans="1:15" ht="12" customHeight="1" x14ac:dyDescent="0.25">
      <c r="A906" s="99" t="s">
        <v>697</v>
      </c>
      <c r="B906" s="100"/>
      <c r="C906" s="100"/>
      <c r="D906" s="100"/>
      <c r="E906" s="100"/>
      <c r="F906" s="6">
        <f t="shared" ref="F906:G906" si="886">SUM(F904:F905)</f>
        <v>0</v>
      </c>
      <c r="G906" s="6">
        <f t="shared" si="886"/>
        <v>0</v>
      </c>
      <c r="H906" s="73">
        <f t="shared" ref="H906:J906" si="887">SUM(H904:H905)</f>
        <v>0</v>
      </c>
      <c r="I906" s="6">
        <f t="shared" ref="I906" si="888">SUM(I904:I905)</f>
        <v>0</v>
      </c>
      <c r="J906" s="6">
        <f t="shared" si="887"/>
        <v>0</v>
      </c>
      <c r="K906" s="6">
        <f t="shared" ref="K906:L906" si="889">SUM(K905)</f>
        <v>734800</v>
      </c>
      <c r="L906" s="6">
        <f t="shared" si="889"/>
        <v>734800</v>
      </c>
      <c r="M906" s="6">
        <f t="shared" ref="M906:O906" si="890">SUM(M905)</f>
        <v>0</v>
      </c>
      <c r="N906" s="6">
        <f t="shared" ref="N906" si="891">SUM(N905)</f>
        <v>0</v>
      </c>
      <c r="O906" s="6">
        <f t="shared" si="890"/>
        <v>734800</v>
      </c>
    </row>
    <row r="907" spans="1:15" ht="12" customHeight="1" x14ac:dyDescent="0.25">
      <c r="A907" s="18" t="s">
        <v>503</v>
      </c>
      <c r="B907" s="22" t="s">
        <v>698</v>
      </c>
      <c r="C907" s="22" t="s">
        <v>340</v>
      </c>
      <c r="D907" s="22" t="s">
        <v>505</v>
      </c>
      <c r="E907" s="22" t="s">
        <v>506</v>
      </c>
      <c r="F907" s="39">
        <v>0</v>
      </c>
      <c r="G907" s="39">
        <v>0</v>
      </c>
      <c r="H907" s="77">
        <v>0</v>
      </c>
      <c r="I907" s="39">
        <v>0</v>
      </c>
      <c r="J907" s="39">
        <v>0</v>
      </c>
      <c r="K907" s="19">
        <v>522817</v>
      </c>
      <c r="L907" s="19">
        <v>522817</v>
      </c>
      <c r="M907" s="39">
        <v>0</v>
      </c>
      <c r="N907" s="26">
        <v>0</v>
      </c>
      <c r="O907" s="86">
        <f>SUM(L907+N907)</f>
        <v>522817</v>
      </c>
    </row>
    <row r="908" spans="1:15" ht="12" customHeight="1" x14ac:dyDescent="0.25">
      <c r="A908" s="112" t="s">
        <v>696</v>
      </c>
      <c r="B908" s="113"/>
      <c r="C908" s="113"/>
      <c r="D908" s="113"/>
      <c r="E908" s="114"/>
      <c r="F908" s="69">
        <f t="shared" ref="F908:G908" si="892">SUM(F907)</f>
        <v>0</v>
      </c>
      <c r="G908" s="69">
        <f t="shared" si="892"/>
        <v>0</v>
      </c>
      <c r="H908" s="79">
        <f t="shared" ref="H908:O908" si="893">SUM(H907)</f>
        <v>0</v>
      </c>
      <c r="I908" s="69">
        <f t="shared" ref="I908" si="894">SUM(I907)</f>
        <v>0</v>
      </c>
      <c r="J908" s="69">
        <f t="shared" si="893"/>
        <v>0</v>
      </c>
      <c r="K908" s="6">
        <f t="shared" ref="K908:L908" si="895">SUM(K907)</f>
        <v>522817</v>
      </c>
      <c r="L908" s="6">
        <f t="shared" si="895"/>
        <v>522817</v>
      </c>
      <c r="M908" s="69">
        <f t="shared" si="893"/>
        <v>0</v>
      </c>
      <c r="N908" s="6">
        <f t="shared" ref="N908" si="896">SUM(N907)</f>
        <v>0</v>
      </c>
      <c r="O908" s="6">
        <f t="shared" si="893"/>
        <v>522817</v>
      </c>
    </row>
    <row r="909" spans="1:15" s="43" customFormat="1" ht="12" customHeight="1" x14ac:dyDescent="0.25">
      <c r="A909" s="46" t="s">
        <v>503</v>
      </c>
      <c r="B909" s="47" t="s">
        <v>634</v>
      </c>
      <c r="C909" s="47" t="s">
        <v>340</v>
      </c>
      <c r="D909" s="47" t="s">
        <v>365</v>
      </c>
      <c r="E909" s="47" t="s">
        <v>618</v>
      </c>
      <c r="F909" s="19">
        <v>0</v>
      </c>
      <c r="G909" s="19">
        <v>0</v>
      </c>
      <c r="H909" s="75">
        <v>0</v>
      </c>
      <c r="I909" s="25">
        <v>0</v>
      </c>
      <c r="J909" s="70">
        <f>SUM(G909+I909)</f>
        <v>0</v>
      </c>
      <c r="K909" s="19">
        <v>0</v>
      </c>
      <c r="L909" s="19">
        <v>0</v>
      </c>
      <c r="M909" s="19">
        <v>0</v>
      </c>
      <c r="N909" s="19">
        <v>0</v>
      </c>
      <c r="O909" s="19">
        <v>0</v>
      </c>
    </row>
    <row r="910" spans="1:15" ht="12" customHeight="1" outlineLevel="1" x14ac:dyDescent="0.25">
      <c r="A910" s="3" t="s">
        <v>503</v>
      </c>
      <c r="B910" s="3" t="s">
        <v>507</v>
      </c>
      <c r="C910" s="3" t="s">
        <v>13</v>
      </c>
      <c r="D910" s="3" t="s">
        <v>277</v>
      </c>
      <c r="E910" s="4" t="s">
        <v>278</v>
      </c>
      <c r="F910" s="19">
        <v>0</v>
      </c>
      <c r="G910" s="19">
        <v>0</v>
      </c>
      <c r="H910" s="44">
        <v>0</v>
      </c>
      <c r="I910" s="25">
        <v>0</v>
      </c>
      <c r="J910" s="70">
        <f t="shared" ref="J910:J911" si="897">SUM(G910+I910)</f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</row>
    <row r="911" spans="1:15" ht="12" customHeight="1" outlineLevel="1" x14ac:dyDescent="0.25">
      <c r="A911" s="3" t="s">
        <v>503</v>
      </c>
      <c r="B911" s="3" t="s">
        <v>507</v>
      </c>
      <c r="C911" s="3" t="s">
        <v>340</v>
      </c>
      <c r="D911" s="3" t="s">
        <v>299</v>
      </c>
      <c r="E911" s="4" t="s">
        <v>300</v>
      </c>
      <c r="F911" s="19">
        <v>0</v>
      </c>
      <c r="G911" s="19">
        <v>0</v>
      </c>
      <c r="H911" s="44">
        <v>0</v>
      </c>
      <c r="I911" s="25">
        <v>0</v>
      </c>
      <c r="J911" s="70">
        <f t="shared" si="897"/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</row>
    <row r="912" spans="1:15" ht="12" customHeight="1" outlineLevel="1" x14ac:dyDescent="0.25">
      <c r="A912" s="18" t="s">
        <v>503</v>
      </c>
      <c r="B912" s="18" t="s">
        <v>507</v>
      </c>
      <c r="C912" s="18" t="s">
        <v>340</v>
      </c>
      <c r="D912" s="18" t="s">
        <v>505</v>
      </c>
      <c r="E912" s="62" t="s">
        <v>506</v>
      </c>
      <c r="F912" s="19">
        <v>0</v>
      </c>
      <c r="G912" s="19">
        <v>0</v>
      </c>
      <c r="H912" s="75">
        <v>0</v>
      </c>
      <c r="I912" s="19">
        <v>0</v>
      </c>
      <c r="J912" s="19">
        <v>0</v>
      </c>
      <c r="K912" s="19">
        <v>596200</v>
      </c>
      <c r="L912" s="19">
        <v>596200</v>
      </c>
      <c r="M912" s="63">
        <v>0</v>
      </c>
      <c r="N912" s="26">
        <v>0</v>
      </c>
      <c r="O912" s="86">
        <f>SUM(L912+N912)</f>
        <v>596200</v>
      </c>
    </row>
    <row r="913" spans="1:15" ht="12" customHeight="1" outlineLevel="1" x14ac:dyDescent="0.25">
      <c r="A913" s="3" t="s">
        <v>503</v>
      </c>
      <c r="B913" s="3" t="s">
        <v>507</v>
      </c>
      <c r="C913" s="3" t="s">
        <v>340</v>
      </c>
      <c r="D913" s="3" t="s">
        <v>248</v>
      </c>
      <c r="E913" s="4" t="s">
        <v>249</v>
      </c>
      <c r="F913" s="5">
        <v>0</v>
      </c>
      <c r="G913" s="5">
        <v>0</v>
      </c>
      <c r="H913" s="44">
        <v>0</v>
      </c>
      <c r="I913" s="5">
        <v>0</v>
      </c>
      <c r="J913" s="5">
        <v>0</v>
      </c>
      <c r="K913" s="19">
        <v>0</v>
      </c>
      <c r="L913" s="19">
        <v>0</v>
      </c>
      <c r="M913" s="5">
        <v>0</v>
      </c>
      <c r="N913" s="26">
        <v>0</v>
      </c>
      <c r="O913" s="86">
        <f>SUM(L913+N913)</f>
        <v>0</v>
      </c>
    </row>
    <row r="914" spans="1:15" ht="12" customHeight="1" x14ac:dyDescent="0.25">
      <c r="A914" s="99" t="s">
        <v>508</v>
      </c>
      <c r="B914" s="100"/>
      <c r="C914" s="100"/>
      <c r="D914" s="100"/>
      <c r="E914" s="100"/>
      <c r="F914" s="6">
        <f t="shared" ref="F914:G914" si="898">SUM(F909:F913)</f>
        <v>0</v>
      </c>
      <c r="G914" s="6">
        <f t="shared" si="898"/>
        <v>0</v>
      </c>
      <c r="H914" s="73">
        <f t="shared" ref="H914:J914" si="899">SUM(H909:H913)</f>
        <v>0</v>
      </c>
      <c r="I914" s="6">
        <f t="shared" ref="I914" si="900">SUM(I909:I913)</f>
        <v>0</v>
      </c>
      <c r="J914" s="6">
        <f t="shared" si="899"/>
        <v>0</v>
      </c>
      <c r="K914" s="6">
        <f>SUM(K909:K913)</f>
        <v>596200</v>
      </c>
      <c r="L914" s="6">
        <f t="shared" ref="L914:O914" si="901">SUM(L909:L913)</f>
        <v>596200</v>
      </c>
      <c r="M914" s="6">
        <f t="shared" si="901"/>
        <v>0</v>
      </c>
      <c r="N914" s="6">
        <f t="shared" si="901"/>
        <v>0</v>
      </c>
      <c r="O914" s="6">
        <f t="shared" si="901"/>
        <v>596200</v>
      </c>
    </row>
    <row r="915" spans="1:15" s="43" customFormat="1" ht="12" customHeight="1" x14ac:dyDescent="0.25">
      <c r="A915" s="18" t="s">
        <v>503</v>
      </c>
      <c r="B915" s="22" t="s">
        <v>635</v>
      </c>
      <c r="C915" s="22" t="s">
        <v>284</v>
      </c>
      <c r="D915" s="22" t="s">
        <v>365</v>
      </c>
      <c r="E915" s="22" t="s">
        <v>618</v>
      </c>
      <c r="F915" s="19">
        <v>0</v>
      </c>
      <c r="G915" s="19">
        <v>0</v>
      </c>
      <c r="H915" s="75">
        <v>0</v>
      </c>
      <c r="I915" s="25">
        <v>0</v>
      </c>
      <c r="J915" s="70">
        <f>SUM(G915+I915)</f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</row>
    <row r="916" spans="1:15" ht="12" customHeight="1" outlineLevel="1" x14ac:dyDescent="0.25">
      <c r="A916" s="3" t="s">
        <v>503</v>
      </c>
      <c r="B916" s="3" t="s">
        <v>509</v>
      </c>
      <c r="C916" s="3" t="s">
        <v>13</v>
      </c>
      <c r="D916" s="3" t="s">
        <v>297</v>
      </c>
      <c r="E916" s="4" t="s">
        <v>298</v>
      </c>
      <c r="F916" s="19">
        <v>0</v>
      </c>
      <c r="G916" s="19">
        <v>0</v>
      </c>
      <c r="H916" s="72">
        <v>0</v>
      </c>
      <c r="I916" s="71">
        <v>0</v>
      </c>
      <c r="J916" s="70">
        <f t="shared" ref="J916:J918" si="902">SUM(G916+I916)</f>
        <v>0</v>
      </c>
      <c r="K916" s="5">
        <v>0</v>
      </c>
      <c r="L916" s="5">
        <v>0</v>
      </c>
      <c r="M916" s="30">
        <v>0</v>
      </c>
      <c r="N916" s="5">
        <v>0</v>
      </c>
      <c r="O916" s="5">
        <v>0</v>
      </c>
    </row>
    <row r="917" spans="1:15" ht="12" customHeight="1" outlineLevel="1" x14ac:dyDescent="0.25">
      <c r="A917" s="3" t="s">
        <v>503</v>
      </c>
      <c r="B917" s="3" t="s">
        <v>509</v>
      </c>
      <c r="C917" s="3" t="s">
        <v>13</v>
      </c>
      <c r="D917" s="3" t="s">
        <v>117</v>
      </c>
      <c r="E917" s="4" t="s">
        <v>118</v>
      </c>
      <c r="F917" s="19">
        <v>0</v>
      </c>
      <c r="G917" s="19">
        <v>0</v>
      </c>
      <c r="H917" s="72">
        <v>0</v>
      </c>
      <c r="I917" s="71">
        <v>0</v>
      </c>
      <c r="J917" s="70">
        <f t="shared" si="902"/>
        <v>0</v>
      </c>
      <c r="K917" s="5">
        <v>0</v>
      </c>
      <c r="L917" s="5">
        <v>0</v>
      </c>
      <c r="M917" s="30">
        <v>0</v>
      </c>
      <c r="N917" s="5">
        <v>0</v>
      </c>
      <c r="O917" s="5">
        <v>0</v>
      </c>
    </row>
    <row r="918" spans="1:15" ht="12" customHeight="1" outlineLevel="1" x14ac:dyDescent="0.25">
      <c r="A918" s="3" t="s">
        <v>503</v>
      </c>
      <c r="B918" s="3" t="s">
        <v>509</v>
      </c>
      <c r="C918" s="3" t="s">
        <v>284</v>
      </c>
      <c r="D918" s="3" t="s">
        <v>365</v>
      </c>
      <c r="E918" s="4" t="s">
        <v>618</v>
      </c>
      <c r="F918" s="19">
        <v>0</v>
      </c>
      <c r="G918" s="19">
        <v>0</v>
      </c>
      <c r="H918" s="72">
        <v>0</v>
      </c>
      <c r="I918" s="71">
        <v>0</v>
      </c>
      <c r="J918" s="70">
        <f t="shared" si="902"/>
        <v>0</v>
      </c>
      <c r="K918" s="19">
        <v>0</v>
      </c>
      <c r="L918" s="19">
        <v>0</v>
      </c>
      <c r="M918" s="30">
        <v>0</v>
      </c>
      <c r="N918" s="26">
        <v>0</v>
      </c>
      <c r="O918" s="86">
        <f>SUM(L918+N918)</f>
        <v>0</v>
      </c>
    </row>
    <row r="919" spans="1:15" ht="12" customHeight="1" outlineLevel="1" x14ac:dyDescent="0.25">
      <c r="A919" s="18" t="s">
        <v>503</v>
      </c>
      <c r="B919" s="18" t="s">
        <v>509</v>
      </c>
      <c r="C919" s="18" t="s">
        <v>284</v>
      </c>
      <c r="D919" s="18" t="s">
        <v>505</v>
      </c>
      <c r="E919" s="62" t="s">
        <v>506</v>
      </c>
      <c r="F919" s="19">
        <v>0</v>
      </c>
      <c r="G919" s="19">
        <v>0</v>
      </c>
      <c r="H919" s="75">
        <v>0</v>
      </c>
      <c r="I919" s="19">
        <v>0</v>
      </c>
      <c r="J919" s="19">
        <v>0</v>
      </c>
      <c r="K919" s="19">
        <v>3618000</v>
      </c>
      <c r="L919" s="19">
        <v>3618000</v>
      </c>
      <c r="M919" s="63">
        <v>0</v>
      </c>
      <c r="N919" s="26">
        <v>0</v>
      </c>
      <c r="O919" s="86">
        <f t="shared" ref="O919:O921" si="903">SUM(L919+N919)</f>
        <v>3618000</v>
      </c>
    </row>
    <row r="920" spans="1:15" ht="12" customHeight="1" outlineLevel="1" x14ac:dyDescent="0.25">
      <c r="A920" s="3" t="s">
        <v>503</v>
      </c>
      <c r="B920" s="3" t="s">
        <v>509</v>
      </c>
      <c r="C920" s="3" t="s">
        <v>284</v>
      </c>
      <c r="D920" s="3" t="s">
        <v>676</v>
      </c>
      <c r="E920" s="4" t="s">
        <v>677</v>
      </c>
      <c r="F920" s="5">
        <v>0</v>
      </c>
      <c r="G920" s="5">
        <v>0</v>
      </c>
      <c r="H920" s="44">
        <v>0</v>
      </c>
      <c r="I920" s="5">
        <v>0</v>
      </c>
      <c r="J920" s="5">
        <v>0</v>
      </c>
      <c r="K920" s="19">
        <v>0</v>
      </c>
      <c r="L920" s="19">
        <v>0</v>
      </c>
      <c r="M920" s="30">
        <v>0</v>
      </c>
      <c r="N920" s="26">
        <v>0</v>
      </c>
      <c r="O920" s="86">
        <f t="shared" si="903"/>
        <v>0</v>
      </c>
    </row>
    <row r="921" spans="1:15" ht="12" customHeight="1" outlineLevel="1" x14ac:dyDescent="0.25">
      <c r="A921" s="3" t="s">
        <v>503</v>
      </c>
      <c r="B921" s="3" t="s">
        <v>509</v>
      </c>
      <c r="C921" s="3" t="s">
        <v>428</v>
      </c>
      <c r="D921" s="3" t="s">
        <v>429</v>
      </c>
      <c r="E921" s="4" t="s">
        <v>430</v>
      </c>
      <c r="F921" s="5">
        <v>0</v>
      </c>
      <c r="G921" s="5">
        <v>0</v>
      </c>
      <c r="H921" s="44">
        <v>0</v>
      </c>
      <c r="I921" s="5">
        <v>0</v>
      </c>
      <c r="J921" s="5">
        <v>0</v>
      </c>
      <c r="K921" s="19">
        <v>0</v>
      </c>
      <c r="L921" s="19">
        <v>0</v>
      </c>
      <c r="M921" s="30">
        <v>0</v>
      </c>
      <c r="N921" s="26">
        <v>0</v>
      </c>
      <c r="O921" s="86">
        <f t="shared" si="903"/>
        <v>0</v>
      </c>
    </row>
    <row r="922" spans="1:15" ht="12" customHeight="1" x14ac:dyDescent="0.25">
      <c r="A922" s="99" t="s">
        <v>510</v>
      </c>
      <c r="B922" s="100"/>
      <c r="C922" s="100"/>
      <c r="D922" s="100"/>
      <c r="E922" s="100"/>
      <c r="F922" s="6">
        <f t="shared" ref="F922:G922" si="904">SUM(F915:F921)</f>
        <v>0</v>
      </c>
      <c r="G922" s="6">
        <f t="shared" si="904"/>
        <v>0</v>
      </c>
      <c r="H922" s="73">
        <f t="shared" ref="H922:J922" si="905">SUM(H915:H921)</f>
        <v>0</v>
      </c>
      <c r="I922" s="6">
        <f t="shared" ref="I922" si="906">SUM(I915:I921)</f>
        <v>0</v>
      </c>
      <c r="J922" s="6">
        <f t="shared" si="905"/>
        <v>0</v>
      </c>
      <c r="K922" s="6">
        <f>SUM(K915:K921)</f>
        <v>3618000</v>
      </c>
      <c r="L922" s="6">
        <f t="shared" ref="L922:O922" si="907">SUM(L915:L921)</f>
        <v>3618000</v>
      </c>
      <c r="M922" s="6">
        <f t="shared" si="907"/>
        <v>0</v>
      </c>
      <c r="N922" s="6">
        <f t="shared" si="907"/>
        <v>0</v>
      </c>
      <c r="O922" s="6">
        <f t="shared" si="907"/>
        <v>3618000</v>
      </c>
    </row>
    <row r="923" spans="1:15" s="7" customFormat="1" ht="12" customHeight="1" x14ac:dyDescent="0.25">
      <c r="A923" s="104" t="s">
        <v>511</v>
      </c>
      <c r="B923" s="105"/>
      <c r="C923" s="105"/>
      <c r="D923" s="105"/>
      <c r="E923" s="105"/>
      <c r="F923" s="10">
        <f t="shared" ref="F923:G923" si="908">SUM(F906,F914,F922,F908)</f>
        <v>0</v>
      </c>
      <c r="G923" s="10">
        <f t="shared" si="908"/>
        <v>0</v>
      </c>
      <c r="H923" s="74">
        <f t="shared" ref="H923:O923" si="909">SUM(H906,H914,H922,H908)</f>
        <v>0</v>
      </c>
      <c r="I923" s="10">
        <f t="shared" ref="I923" si="910">SUM(I906,I914,I922,I908)</f>
        <v>0</v>
      </c>
      <c r="J923" s="10">
        <f t="shared" si="909"/>
        <v>0</v>
      </c>
      <c r="K923" s="10">
        <f t="shared" ref="K923:L923" si="911">SUM(K906,K914,K922,K908)</f>
        <v>5471817</v>
      </c>
      <c r="L923" s="10">
        <f t="shared" si="911"/>
        <v>5471817</v>
      </c>
      <c r="M923" s="10">
        <f t="shared" si="909"/>
        <v>0</v>
      </c>
      <c r="N923" s="10">
        <f t="shared" ref="N923" si="912">SUM(N906,N914,N922,N908)</f>
        <v>0</v>
      </c>
      <c r="O923" s="10">
        <f t="shared" si="909"/>
        <v>5471817</v>
      </c>
    </row>
    <row r="924" spans="1:15" ht="12" customHeight="1" outlineLevel="1" x14ac:dyDescent="0.25">
      <c r="A924" s="3" t="s">
        <v>512</v>
      </c>
      <c r="B924" s="3" t="s">
        <v>513</v>
      </c>
      <c r="C924" s="3" t="s">
        <v>287</v>
      </c>
      <c r="D924" s="3" t="s">
        <v>263</v>
      </c>
      <c r="E924" s="4" t="s">
        <v>264</v>
      </c>
      <c r="F924" s="5">
        <v>0</v>
      </c>
      <c r="G924" s="5">
        <v>0</v>
      </c>
      <c r="H924" s="44">
        <v>0</v>
      </c>
      <c r="I924" s="5">
        <v>0</v>
      </c>
      <c r="J924" s="5">
        <v>0</v>
      </c>
      <c r="K924" s="19">
        <v>0</v>
      </c>
      <c r="L924" s="19">
        <v>0</v>
      </c>
      <c r="M924" s="30">
        <v>0</v>
      </c>
      <c r="N924" s="26">
        <v>0</v>
      </c>
      <c r="O924" s="86">
        <f>SUM(L924+N924)</f>
        <v>0</v>
      </c>
    </row>
    <row r="925" spans="1:15" ht="12" customHeight="1" outlineLevel="1" x14ac:dyDescent="0.25">
      <c r="A925" s="3" t="s">
        <v>512</v>
      </c>
      <c r="B925" s="3" t="s">
        <v>513</v>
      </c>
      <c r="C925" s="3" t="s">
        <v>287</v>
      </c>
      <c r="D925" s="3" t="s">
        <v>144</v>
      </c>
      <c r="E925" s="4" t="s">
        <v>145</v>
      </c>
      <c r="F925" s="5">
        <v>0</v>
      </c>
      <c r="G925" s="5">
        <v>0</v>
      </c>
      <c r="H925" s="44">
        <v>0</v>
      </c>
      <c r="I925" s="5">
        <v>0</v>
      </c>
      <c r="J925" s="5">
        <v>0</v>
      </c>
      <c r="K925" s="19">
        <v>0</v>
      </c>
      <c r="L925" s="19">
        <v>0</v>
      </c>
      <c r="M925" s="30">
        <v>0</v>
      </c>
      <c r="N925" s="26">
        <v>0</v>
      </c>
      <c r="O925" s="86">
        <f>SUM(L925+N925)</f>
        <v>0</v>
      </c>
    </row>
    <row r="926" spans="1:15" ht="12" customHeight="1" x14ac:dyDescent="0.25">
      <c r="A926" s="99" t="s">
        <v>514</v>
      </c>
      <c r="B926" s="100"/>
      <c r="C926" s="100"/>
      <c r="D926" s="100"/>
      <c r="E926" s="100"/>
      <c r="F926" s="6">
        <f t="shared" ref="F926:G926" si="913">SUM(F924:F925)</f>
        <v>0</v>
      </c>
      <c r="G926" s="6">
        <f t="shared" si="913"/>
        <v>0</v>
      </c>
      <c r="H926" s="73">
        <f t="shared" ref="H926:K926" si="914">SUM(H924:H925)</f>
        <v>0</v>
      </c>
      <c r="I926" s="6">
        <f t="shared" ref="I926" si="915">SUM(I924:I925)</f>
        <v>0</v>
      </c>
      <c r="J926" s="6">
        <f t="shared" si="914"/>
        <v>0</v>
      </c>
      <c r="K926" s="6">
        <f t="shared" si="914"/>
        <v>0</v>
      </c>
      <c r="L926" s="6">
        <f t="shared" ref="L926" si="916">SUM(L924:L925)</f>
        <v>0</v>
      </c>
      <c r="M926" s="6">
        <f t="shared" ref="M926:O926" si="917">SUM(M924:M925)</f>
        <v>0</v>
      </c>
      <c r="N926" s="6">
        <f t="shared" ref="N926" si="918">SUM(N924:N925)</f>
        <v>0</v>
      </c>
      <c r="O926" s="6">
        <f t="shared" si="917"/>
        <v>0</v>
      </c>
    </row>
    <row r="927" spans="1:15" ht="12" customHeight="1" outlineLevel="1" x14ac:dyDescent="0.25">
      <c r="A927" s="3" t="s">
        <v>512</v>
      </c>
      <c r="B927" s="3" t="s">
        <v>515</v>
      </c>
      <c r="C927" s="3" t="s">
        <v>99</v>
      </c>
      <c r="D927" s="3" t="s">
        <v>101</v>
      </c>
      <c r="E927" s="4" t="s">
        <v>102</v>
      </c>
      <c r="F927" s="5">
        <v>0</v>
      </c>
      <c r="G927" s="5">
        <v>0</v>
      </c>
      <c r="H927" s="44">
        <v>0</v>
      </c>
      <c r="I927" s="5">
        <v>0</v>
      </c>
      <c r="J927" s="5">
        <v>0</v>
      </c>
      <c r="K927" s="19">
        <v>390000</v>
      </c>
      <c r="L927" s="19">
        <v>390000</v>
      </c>
      <c r="M927" s="5">
        <v>0</v>
      </c>
      <c r="N927" s="26">
        <v>0</v>
      </c>
      <c r="O927" s="86">
        <f>SUM(L927+N927)</f>
        <v>390000</v>
      </c>
    </row>
    <row r="928" spans="1:15" ht="12" customHeight="1" x14ac:dyDescent="0.25">
      <c r="A928" s="99" t="s">
        <v>516</v>
      </c>
      <c r="B928" s="100"/>
      <c r="C928" s="100"/>
      <c r="D928" s="100"/>
      <c r="E928" s="100"/>
      <c r="F928" s="6">
        <f t="shared" ref="F928:G928" si="919">SUM(F927)</f>
        <v>0</v>
      </c>
      <c r="G928" s="6">
        <f t="shared" si="919"/>
        <v>0</v>
      </c>
      <c r="H928" s="73">
        <f t="shared" ref="H928:K928" si="920">SUM(H927)</f>
        <v>0</v>
      </c>
      <c r="I928" s="6">
        <f t="shared" ref="I928" si="921">SUM(I927)</f>
        <v>0</v>
      </c>
      <c r="J928" s="6">
        <f t="shared" si="920"/>
        <v>0</v>
      </c>
      <c r="K928" s="6">
        <f t="shared" si="920"/>
        <v>390000</v>
      </c>
      <c r="L928" s="6">
        <f t="shared" ref="L928" si="922">SUM(L927)</f>
        <v>390000</v>
      </c>
      <c r="M928" s="6">
        <f t="shared" ref="M928:O928" si="923">SUM(M927)</f>
        <v>0</v>
      </c>
      <c r="N928" s="6">
        <f t="shared" ref="N928" si="924">SUM(N927)</f>
        <v>0</v>
      </c>
      <c r="O928" s="6">
        <f t="shared" si="923"/>
        <v>390000</v>
      </c>
    </row>
    <row r="929" spans="1:20" ht="12" customHeight="1" outlineLevel="1" x14ac:dyDescent="0.25">
      <c r="A929" s="3" t="s">
        <v>512</v>
      </c>
      <c r="B929" s="3" t="s">
        <v>517</v>
      </c>
      <c r="C929" s="3" t="s">
        <v>99</v>
      </c>
      <c r="D929" s="3" t="s">
        <v>168</v>
      </c>
      <c r="E929" s="4" t="s">
        <v>518</v>
      </c>
      <c r="F929" s="19">
        <v>0</v>
      </c>
      <c r="G929" s="19">
        <v>0</v>
      </c>
      <c r="H929" s="44">
        <v>0</v>
      </c>
      <c r="I929" s="25">
        <v>0</v>
      </c>
      <c r="J929" s="70">
        <f>SUM(G929+I929)</f>
        <v>0</v>
      </c>
      <c r="K929" s="5">
        <v>0</v>
      </c>
      <c r="L929" s="5">
        <v>0</v>
      </c>
      <c r="M929" s="30">
        <v>0</v>
      </c>
      <c r="N929" s="5">
        <v>0</v>
      </c>
      <c r="O929" s="5">
        <v>0</v>
      </c>
    </row>
    <row r="930" spans="1:20" ht="12" customHeight="1" outlineLevel="1" x14ac:dyDescent="0.25">
      <c r="A930" s="3" t="s">
        <v>512</v>
      </c>
      <c r="B930" s="3" t="s">
        <v>517</v>
      </c>
      <c r="C930" s="3" t="s">
        <v>519</v>
      </c>
      <c r="D930" s="3" t="s">
        <v>168</v>
      </c>
      <c r="E930" s="4" t="s">
        <v>518</v>
      </c>
      <c r="F930" s="19">
        <v>340000</v>
      </c>
      <c r="G930" s="19">
        <v>340000</v>
      </c>
      <c r="H930" s="34">
        <v>0</v>
      </c>
      <c r="I930" s="80">
        <v>0</v>
      </c>
      <c r="J930" s="70">
        <f t="shared" ref="J930:J931" si="925">SUM(G930+I930)</f>
        <v>340000</v>
      </c>
      <c r="K930" s="5">
        <v>0</v>
      </c>
      <c r="L930" s="5">
        <v>0</v>
      </c>
      <c r="M930" s="30">
        <v>0</v>
      </c>
      <c r="N930" s="5">
        <v>0</v>
      </c>
      <c r="O930" s="5">
        <v>0</v>
      </c>
    </row>
    <row r="931" spans="1:20" ht="12" customHeight="1" outlineLevel="1" x14ac:dyDescent="0.25">
      <c r="A931" s="3" t="s">
        <v>512</v>
      </c>
      <c r="B931" s="3" t="s">
        <v>517</v>
      </c>
      <c r="C931" s="3" t="s">
        <v>519</v>
      </c>
      <c r="D931" s="3" t="s">
        <v>236</v>
      </c>
      <c r="E931" s="4" t="s">
        <v>237</v>
      </c>
      <c r="F931" s="19"/>
      <c r="G931" s="19"/>
      <c r="H931" s="44">
        <v>0</v>
      </c>
      <c r="I931" s="25">
        <v>0</v>
      </c>
      <c r="J931" s="70">
        <f t="shared" si="925"/>
        <v>0</v>
      </c>
      <c r="K931" s="5">
        <v>0</v>
      </c>
      <c r="L931" s="5">
        <v>0</v>
      </c>
      <c r="M931" s="30">
        <v>0</v>
      </c>
      <c r="N931" s="5">
        <v>0</v>
      </c>
      <c r="O931" s="5">
        <v>0</v>
      </c>
    </row>
    <row r="932" spans="1:20" ht="12" customHeight="1" outlineLevel="1" x14ac:dyDescent="0.25">
      <c r="A932" s="3" t="s">
        <v>512</v>
      </c>
      <c r="B932" s="3" t="s">
        <v>517</v>
      </c>
      <c r="C932" s="3" t="s">
        <v>519</v>
      </c>
      <c r="D932" s="3" t="s">
        <v>263</v>
      </c>
      <c r="E932" s="4" t="s">
        <v>264</v>
      </c>
      <c r="F932" s="5">
        <v>0</v>
      </c>
      <c r="G932" s="5">
        <v>0</v>
      </c>
      <c r="H932" s="44">
        <v>0</v>
      </c>
      <c r="I932" s="5">
        <v>0</v>
      </c>
      <c r="J932" s="5">
        <v>0</v>
      </c>
      <c r="K932" s="19">
        <v>0</v>
      </c>
      <c r="L932" s="19">
        <v>0</v>
      </c>
      <c r="M932" s="30">
        <v>0</v>
      </c>
      <c r="N932" s="26">
        <v>0</v>
      </c>
      <c r="O932" s="86">
        <f>SUM(L932+N932)</f>
        <v>0</v>
      </c>
    </row>
    <row r="933" spans="1:20" ht="12" customHeight="1" outlineLevel="1" x14ac:dyDescent="0.25">
      <c r="A933" s="3" t="s">
        <v>512</v>
      </c>
      <c r="B933" s="3" t="s">
        <v>517</v>
      </c>
      <c r="C933" s="3" t="s">
        <v>519</v>
      </c>
      <c r="D933" s="3" t="s">
        <v>619</v>
      </c>
      <c r="E933" s="4" t="s">
        <v>620</v>
      </c>
      <c r="F933" s="5">
        <v>0</v>
      </c>
      <c r="G933" s="5">
        <v>0</v>
      </c>
      <c r="H933" s="44">
        <v>0</v>
      </c>
      <c r="I933" s="5">
        <v>0</v>
      </c>
      <c r="J933" s="5">
        <v>0</v>
      </c>
      <c r="K933" s="19">
        <v>0</v>
      </c>
      <c r="L933" s="19">
        <v>0</v>
      </c>
      <c r="M933" s="30">
        <v>0</v>
      </c>
      <c r="N933" s="26">
        <v>0</v>
      </c>
      <c r="O933" s="86">
        <f t="shared" ref="O933:O935" si="926">SUM(L933+N933)</f>
        <v>0</v>
      </c>
    </row>
    <row r="934" spans="1:20" ht="12" customHeight="1" outlineLevel="1" x14ac:dyDescent="0.25">
      <c r="A934" s="3" t="s">
        <v>512</v>
      </c>
      <c r="B934" s="3" t="s">
        <v>517</v>
      </c>
      <c r="C934" s="3" t="s">
        <v>519</v>
      </c>
      <c r="D934" s="3" t="s">
        <v>144</v>
      </c>
      <c r="E934" s="4" t="s">
        <v>145</v>
      </c>
      <c r="F934" s="5">
        <v>0</v>
      </c>
      <c r="G934" s="5">
        <v>0</v>
      </c>
      <c r="H934" s="44">
        <v>0</v>
      </c>
      <c r="I934" s="5">
        <v>0</v>
      </c>
      <c r="J934" s="5">
        <v>0</v>
      </c>
      <c r="K934" s="19">
        <v>200000</v>
      </c>
      <c r="L934" s="19">
        <v>200000</v>
      </c>
      <c r="M934" s="34">
        <v>0</v>
      </c>
      <c r="N934" s="26">
        <v>0</v>
      </c>
      <c r="O934" s="86">
        <f t="shared" si="926"/>
        <v>200000</v>
      </c>
    </row>
    <row r="935" spans="1:20" ht="12" customHeight="1" outlineLevel="1" x14ac:dyDescent="0.25">
      <c r="A935" s="3" t="s">
        <v>512</v>
      </c>
      <c r="B935" s="3" t="s">
        <v>517</v>
      </c>
      <c r="C935" s="3" t="s">
        <v>519</v>
      </c>
      <c r="D935" s="3" t="s">
        <v>523</v>
      </c>
      <c r="E935" s="4" t="s">
        <v>524</v>
      </c>
      <c r="F935" s="5">
        <v>0</v>
      </c>
      <c r="G935" s="5">
        <v>0</v>
      </c>
      <c r="H935" s="44">
        <v>0</v>
      </c>
      <c r="I935" s="5">
        <v>0</v>
      </c>
      <c r="J935" s="5">
        <v>0</v>
      </c>
      <c r="K935" s="19">
        <v>0</v>
      </c>
      <c r="L935" s="19">
        <v>0</v>
      </c>
      <c r="M935" s="30">
        <v>0</v>
      </c>
      <c r="N935" s="26">
        <v>0</v>
      </c>
      <c r="O935" s="86">
        <f t="shared" si="926"/>
        <v>0</v>
      </c>
    </row>
    <row r="936" spans="1:20" ht="12" customHeight="1" x14ac:dyDescent="0.25">
      <c r="A936" s="99" t="s">
        <v>520</v>
      </c>
      <c r="B936" s="100"/>
      <c r="C936" s="100"/>
      <c r="D936" s="100"/>
      <c r="E936" s="100"/>
      <c r="F936" s="6">
        <f t="shared" ref="F936:G936" si="927">SUM(F929:F935)</f>
        <v>340000</v>
      </c>
      <c r="G936" s="6">
        <f t="shared" si="927"/>
        <v>340000</v>
      </c>
      <c r="H936" s="73">
        <f t="shared" ref="H936:O936" si="928">SUM(H929:H935)</f>
        <v>0</v>
      </c>
      <c r="I936" s="6">
        <f t="shared" ref="I936" si="929">SUM(I929:I935)</f>
        <v>0</v>
      </c>
      <c r="J936" s="6">
        <f t="shared" si="928"/>
        <v>340000</v>
      </c>
      <c r="K936" s="6">
        <f t="shared" ref="K936:L936" si="930">SUM(K929:K935)</f>
        <v>200000</v>
      </c>
      <c r="L936" s="6">
        <f t="shared" si="930"/>
        <v>200000</v>
      </c>
      <c r="M936" s="6">
        <f t="shared" si="928"/>
        <v>0</v>
      </c>
      <c r="N936" s="6">
        <f t="shared" ref="N936" si="931">SUM(N929:N935)</f>
        <v>0</v>
      </c>
      <c r="O936" s="6">
        <f t="shared" si="928"/>
        <v>200000</v>
      </c>
    </row>
    <row r="937" spans="1:20" ht="12" customHeight="1" outlineLevel="1" x14ac:dyDescent="0.25">
      <c r="A937" s="3" t="s">
        <v>512</v>
      </c>
      <c r="B937" s="3" t="s">
        <v>521</v>
      </c>
      <c r="C937" s="3" t="s">
        <v>522</v>
      </c>
      <c r="D937" s="3" t="s">
        <v>523</v>
      </c>
      <c r="E937" s="4" t="s">
        <v>524</v>
      </c>
      <c r="F937" s="5">
        <v>0</v>
      </c>
      <c r="G937" s="5">
        <v>0</v>
      </c>
      <c r="H937" s="44">
        <v>0</v>
      </c>
      <c r="I937" s="5">
        <v>0</v>
      </c>
      <c r="J937" s="5">
        <v>0</v>
      </c>
      <c r="K937" s="19">
        <v>0</v>
      </c>
      <c r="L937" s="19">
        <v>0</v>
      </c>
      <c r="M937" s="34">
        <v>0</v>
      </c>
      <c r="N937" s="26">
        <v>0</v>
      </c>
      <c r="O937" s="86">
        <f>SUM(L937+N937)</f>
        <v>0</v>
      </c>
    </row>
    <row r="938" spans="1:20" ht="12" customHeight="1" x14ac:dyDescent="0.25">
      <c r="A938" s="99" t="s">
        <v>525</v>
      </c>
      <c r="B938" s="100"/>
      <c r="C938" s="100"/>
      <c r="D938" s="100"/>
      <c r="E938" s="100"/>
      <c r="F938" s="6">
        <f t="shared" ref="F938:G938" si="932">SUM(F937)</f>
        <v>0</v>
      </c>
      <c r="G938" s="6">
        <f t="shared" si="932"/>
        <v>0</v>
      </c>
      <c r="H938" s="73">
        <f t="shared" ref="H938:K938" si="933">SUM(H937)</f>
        <v>0</v>
      </c>
      <c r="I938" s="6">
        <f t="shared" ref="I938" si="934">SUM(I937)</f>
        <v>0</v>
      </c>
      <c r="J938" s="6">
        <f t="shared" si="933"/>
        <v>0</v>
      </c>
      <c r="K938" s="6">
        <f t="shared" si="933"/>
        <v>0</v>
      </c>
      <c r="L938" s="6">
        <f t="shared" ref="L938" si="935">SUM(L937)</f>
        <v>0</v>
      </c>
      <c r="M938" s="6">
        <f t="shared" ref="M938:O938" si="936">SUM(M937)</f>
        <v>0</v>
      </c>
      <c r="N938" s="6">
        <f t="shared" ref="N938" si="937">SUM(N937)</f>
        <v>0</v>
      </c>
      <c r="O938" s="6">
        <f t="shared" si="936"/>
        <v>0</v>
      </c>
    </row>
    <row r="939" spans="1:20" ht="12" customHeight="1" outlineLevel="1" x14ac:dyDescent="0.25">
      <c r="A939" s="3" t="s">
        <v>512</v>
      </c>
      <c r="B939" s="3" t="s">
        <v>526</v>
      </c>
      <c r="C939" s="3" t="s">
        <v>527</v>
      </c>
      <c r="D939" s="3" t="s">
        <v>144</v>
      </c>
      <c r="E939" s="4" t="s">
        <v>145</v>
      </c>
      <c r="F939" s="5">
        <v>0</v>
      </c>
      <c r="G939" s="5">
        <v>0</v>
      </c>
      <c r="H939" s="44">
        <v>0</v>
      </c>
      <c r="I939" s="5">
        <v>0</v>
      </c>
      <c r="J939" s="5">
        <v>0</v>
      </c>
      <c r="K939" s="19">
        <v>295000</v>
      </c>
      <c r="L939" s="19">
        <v>295000</v>
      </c>
      <c r="M939" s="34">
        <v>0</v>
      </c>
      <c r="N939" s="26">
        <v>0</v>
      </c>
      <c r="O939" s="86">
        <f>SUM(L939+N939)</f>
        <v>295000</v>
      </c>
    </row>
    <row r="940" spans="1:20" ht="12" customHeight="1" x14ac:dyDescent="0.25">
      <c r="A940" s="99" t="s">
        <v>528</v>
      </c>
      <c r="B940" s="100"/>
      <c r="C940" s="100"/>
      <c r="D940" s="100"/>
      <c r="E940" s="100"/>
      <c r="F940" s="6">
        <f t="shared" ref="F940:G940" si="938">SUM(F939)</f>
        <v>0</v>
      </c>
      <c r="G940" s="6">
        <f t="shared" si="938"/>
        <v>0</v>
      </c>
      <c r="H940" s="73">
        <f t="shared" ref="H940:K940" si="939">SUM(H939)</f>
        <v>0</v>
      </c>
      <c r="I940" s="6">
        <f t="shared" ref="I940" si="940">SUM(I939)</f>
        <v>0</v>
      </c>
      <c r="J940" s="6">
        <f t="shared" si="939"/>
        <v>0</v>
      </c>
      <c r="K940" s="6">
        <f t="shared" si="939"/>
        <v>295000</v>
      </c>
      <c r="L940" s="6">
        <f t="shared" ref="L940" si="941">SUM(L939)</f>
        <v>295000</v>
      </c>
      <c r="M940" s="6">
        <f t="shared" ref="M940:O940" si="942">SUM(M939)</f>
        <v>0</v>
      </c>
      <c r="N940" s="6">
        <f t="shared" ref="N940" si="943">SUM(N939)</f>
        <v>0</v>
      </c>
      <c r="O940" s="6">
        <f t="shared" si="942"/>
        <v>295000</v>
      </c>
    </row>
    <row r="941" spans="1:20" s="7" customFormat="1" ht="12" customHeight="1" x14ac:dyDescent="0.25">
      <c r="A941" s="104" t="s">
        <v>529</v>
      </c>
      <c r="B941" s="105"/>
      <c r="C941" s="105"/>
      <c r="D941" s="105"/>
      <c r="E941" s="105"/>
      <c r="F941" s="10">
        <f t="shared" ref="F941:G941" si="944">SUM(F926,F928,F936,F938,F940)</f>
        <v>340000</v>
      </c>
      <c r="G941" s="10">
        <f t="shared" si="944"/>
        <v>340000</v>
      </c>
      <c r="H941" s="74">
        <f t="shared" ref="H941:O941" si="945">SUM(H926,H928,H936,H938,H940)</f>
        <v>0</v>
      </c>
      <c r="I941" s="10">
        <f t="shared" ref="I941" si="946">SUM(I926,I928,I936,I938,I940)</f>
        <v>0</v>
      </c>
      <c r="J941" s="10">
        <f t="shared" si="945"/>
        <v>340000</v>
      </c>
      <c r="K941" s="10">
        <f t="shared" ref="K941:L941" si="947">SUM(K926,K928,K936,K938,K940)</f>
        <v>885000</v>
      </c>
      <c r="L941" s="10">
        <f t="shared" si="947"/>
        <v>885000</v>
      </c>
      <c r="M941" s="10">
        <f t="shared" si="945"/>
        <v>0</v>
      </c>
      <c r="N941" s="10">
        <f t="shared" ref="N941" si="948">SUM(N926,N928,N936,N938,N940)</f>
        <v>0</v>
      </c>
      <c r="O941" s="10">
        <f t="shared" si="945"/>
        <v>885000</v>
      </c>
    </row>
    <row r="942" spans="1:20" ht="12" customHeight="1" outlineLevel="1" x14ac:dyDescent="0.25">
      <c r="A942" s="3" t="s">
        <v>530</v>
      </c>
      <c r="B942" s="3" t="s">
        <v>531</v>
      </c>
      <c r="C942" s="3" t="s">
        <v>13</v>
      </c>
      <c r="D942" s="3" t="s">
        <v>117</v>
      </c>
      <c r="E942" s="4" t="s">
        <v>118</v>
      </c>
      <c r="F942" s="19">
        <v>0</v>
      </c>
      <c r="G942" s="19">
        <v>0</v>
      </c>
      <c r="H942" s="72">
        <v>0</v>
      </c>
      <c r="I942" s="71">
        <v>0</v>
      </c>
      <c r="J942" s="70">
        <f>SUM(G942+I942)</f>
        <v>0</v>
      </c>
      <c r="K942" s="5">
        <v>0</v>
      </c>
      <c r="L942" s="5">
        <v>0</v>
      </c>
      <c r="M942" s="30">
        <v>0</v>
      </c>
      <c r="N942" s="5">
        <v>0</v>
      </c>
      <c r="O942" s="5">
        <v>0</v>
      </c>
      <c r="P942" s="35"/>
      <c r="Q942" s="36"/>
      <c r="R942" s="36"/>
      <c r="S942" s="36"/>
      <c r="T942" s="36"/>
    </row>
    <row r="943" spans="1:20" ht="12" customHeight="1" outlineLevel="1" x14ac:dyDescent="0.25">
      <c r="A943" s="3" t="s">
        <v>530</v>
      </c>
      <c r="B943" s="3" t="s">
        <v>531</v>
      </c>
      <c r="C943" s="3" t="s">
        <v>532</v>
      </c>
      <c r="D943" s="3" t="s">
        <v>101</v>
      </c>
      <c r="E943" s="4" t="s">
        <v>102</v>
      </c>
      <c r="F943" s="5">
        <v>0</v>
      </c>
      <c r="G943" s="5">
        <v>0</v>
      </c>
      <c r="H943" s="72">
        <v>0</v>
      </c>
      <c r="I943" s="30">
        <v>0</v>
      </c>
      <c r="J943" s="5">
        <v>0</v>
      </c>
      <c r="K943" s="19">
        <v>200000</v>
      </c>
      <c r="L943" s="19">
        <v>200000</v>
      </c>
      <c r="M943" s="34">
        <v>0</v>
      </c>
      <c r="N943" s="26">
        <v>0</v>
      </c>
      <c r="O943" s="86">
        <f>SUM(L943+N943)</f>
        <v>200000</v>
      </c>
      <c r="P943" s="35"/>
      <c r="Q943" s="36"/>
      <c r="R943" s="36"/>
      <c r="S943" s="36"/>
      <c r="T943" s="36"/>
    </row>
    <row r="944" spans="1:20" ht="12" customHeight="1" outlineLevel="1" x14ac:dyDescent="0.25">
      <c r="A944" s="3" t="s">
        <v>530</v>
      </c>
      <c r="B944" s="3" t="s">
        <v>531</v>
      </c>
      <c r="C944" s="3" t="s">
        <v>533</v>
      </c>
      <c r="D944" s="3" t="s">
        <v>169</v>
      </c>
      <c r="E944" s="4" t="s">
        <v>170</v>
      </c>
      <c r="F944" s="19">
        <v>240000</v>
      </c>
      <c r="G944" s="19">
        <v>240000</v>
      </c>
      <c r="H944" s="72">
        <v>0</v>
      </c>
      <c r="I944" s="71">
        <v>0</v>
      </c>
      <c r="J944" s="70">
        <f>SUM(G944+I944)</f>
        <v>240000</v>
      </c>
      <c r="K944" s="5">
        <v>0</v>
      </c>
      <c r="L944" s="5">
        <v>0</v>
      </c>
      <c r="M944" s="30">
        <v>0</v>
      </c>
      <c r="N944" s="5">
        <v>0</v>
      </c>
      <c r="O944" s="5">
        <v>0</v>
      </c>
      <c r="P944" s="35"/>
      <c r="Q944" s="36"/>
      <c r="R944" s="36"/>
      <c r="S944" s="36"/>
      <c r="T944" s="36"/>
    </row>
    <row r="945" spans="1:20" ht="12" customHeight="1" outlineLevel="1" x14ac:dyDescent="0.25">
      <c r="A945" s="3" t="s">
        <v>530</v>
      </c>
      <c r="B945" s="3" t="s">
        <v>531</v>
      </c>
      <c r="C945" s="3" t="s">
        <v>533</v>
      </c>
      <c r="D945" s="3" t="s">
        <v>171</v>
      </c>
      <c r="E945" s="4" t="s">
        <v>172</v>
      </c>
      <c r="F945" s="19">
        <v>30000</v>
      </c>
      <c r="G945" s="19">
        <v>30000</v>
      </c>
      <c r="H945" s="72">
        <v>0</v>
      </c>
      <c r="I945" s="71">
        <v>0</v>
      </c>
      <c r="J945" s="70">
        <f t="shared" ref="J945:J946" si="949">SUM(G945+I945)</f>
        <v>30000</v>
      </c>
      <c r="K945" s="5">
        <v>0</v>
      </c>
      <c r="L945" s="5">
        <v>0</v>
      </c>
      <c r="M945" s="30">
        <v>0</v>
      </c>
      <c r="N945" s="5">
        <v>0</v>
      </c>
      <c r="O945" s="5">
        <v>0</v>
      </c>
      <c r="P945" s="35"/>
      <c r="Q945" s="36"/>
      <c r="R945" s="36"/>
      <c r="S945" s="36"/>
      <c r="T945" s="36"/>
    </row>
    <row r="946" spans="1:20" ht="12" customHeight="1" outlineLevel="1" x14ac:dyDescent="0.25">
      <c r="A946" s="3" t="s">
        <v>530</v>
      </c>
      <c r="B946" s="3" t="s">
        <v>531</v>
      </c>
      <c r="C946" s="3" t="s">
        <v>533</v>
      </c>
      <c r="D946" s="3" t="s">
        <v>374</v>
      </c>
      <c r="E946" s="4" t="s">
        <v>375</v>
      </c>
      <c r="F946" s="19">
        <v>0</v>
      </c>
      <c r="G946" s="19">
        <v>0</v>
      </c>
      <c r="H946" s="44">
        <v>0</v>
      </c>
      <c r="I946" s="25">
        <v>0</v>
      </c>
      <c r="J946" s="70">
        <f t="shared" si="949"/>
        <v>0</v>
      </c>
      <c r="K946" s="5">
        <v>0</v>
      </c>
      <c r="L946" s="5">
        <v>0</v>
      </c>
      <c r="M946" s="30">
        <v>0</v>
      </c>
      <c r="N946" s="5">
        <v>0</v>
      </c>
      <c r="O946" s="5">
        <v>0</v>
      </c>
      <c r="P946" s="35"/>
      <c r="Q946" s="36"/>
      <c r="R946" s="36"/>
      <c r="S946" s="36"/>
      <c r="T946" s="36"/>
    </row>
    <row r="947" spans="1:20" ht="12" customHeight="1" outlineLevel="1" x14ac:dyDescent="0.25">
      <c r="A947" s="3" t="s">
        <v>530</v>
      </c>
      <c r="B947" s="3" t="s">
        <v>531</v>
      </c>
      <c r="C947" s="3" t="s">
        <v>533</v>
      </c>
      <c r="D947" s="3" t="s">
        <v>128</v>
      </c>
      <c r="E947" s="4" t="s">
        <v>129</v>
      </c>
      <c r="F947" s="5">
        <v>0</v>
      </c>
      <c r="G947" s="5">
        <v>0</v>
      </c>
      <c r="H947" s="44">
        <v>0</v>
      </c>
      <c r="I947" s="5">
        <v>0</v>
      </c>
      <c r="J947" s="5">
        <v>0</v>
      </c>
      <c r="K947" s="19">
        <v>50000</v>
      </c>
      <c r="L947" s="19">
        <v>50000</v>
      </c>
      <c r="M947" s="30">
        <v>0</v>
      </c>
      <c r="N947" s="26">
        <v>0</v>
      </c>
      <c r="O947" s="86">
        <f>SUM(L947+N947)</f>
        <v>50000</v>
      </c>
      <c r="P947" s="35"/>
      <c r="Q947" s="36"/>
      <c r="R947" s="36"/>
      <c r="S947" s="36"/>
      <c r="T947" s="36"/>
    </row>
    <row r="948" spans="1:20" ht="12" customHeight="1" outlineLevel="1" x14ac:dyDescent="0.25">
      <c r="A948" s="3" t="s">
        <v>530</v>
      </c>
      <c r="B948" s="3" t="s">
        <v>531</v>
      </c>
      <c r="C948" s="3" t="s">
        <v>533</v>
      </c>
      <c r="D948" s="3" t="s">
        <v>179</v>
      </c>
      <c r="E948" s="4" t="s">
        <v>180</v>
      </c>
      <c r="F948" s="5">
        <v>0</v>
      </c>
      <c r="G948" s="5">
        <v>0</v>
      </c>
      <c r="H948" s="44">
        <v>0</v>
      </c>
      <c r="I948" s="5">
        <v>0</v>
      </c>
      <c r="J948" s="5">
        <v>0</v>
      </c>
      <c r="K948" s="19">
        <v>35000</v>
      </c>
      <c r="L948" s="19">
        <v>35000</v>
      </c>
      <c r="M948" s="30">
        <v>0</v>
      </c>
      <c r="N948" s="26">
        <v>0</v>
      </c>
      <c r="O948" s="86">
        <f t="shared" ref="O948:O954" si="950">SUM(L948+N948)</f>
        <v>35000</v>
      </c>
      <c r="P948" s="35"/>
      <c r="Q948" s="36"/>
      <c r="R948" s="36"/>
      <c r="S948" s="36"/>
      <c r="T948" s="36"/>
    </row>
    <row r="949" spans="1:20" ht="12" customHeight="1" outlineLevel="1" x14ac:dyDescent="0.25">
      <c r="A949" s="3" t="s">
        <v>530</v>
      </c>
      <c r="B949" s="3" t="s">
        <v>531</v>
      </c>
      <c r="C949" s="3" t="s">
        <v>533</v>
      </c>
      <c r="D949" s="3" t="s">
        <v>130</v>
      </c>
      <c r="E949" s="4" t="s">
        <v>131</v>
      </c>
      <c r="F949" s="5">
        <v>0</v>
      </c>
      <c r="G949" s="5">
        <v>0</v>
      </c>
      <c r="H949" s="44">
        <v>0</v>
      </c>
      <c r="I949" s="5">
        <v>0</v>
      </c>
      <c r="J949" s="5">
        <v>0</v>
      </c>
      <c r="K949" s="19">
        <v>50000</v>
      </c>
      <c r="L949" s="19">
        <v>50000</v>
      </c>
      <c r="M949" s="30">
        <v>0</v>
      </c>
      <c r="N949" s="26">
        <v>0</v>
      </c>
      <c r="O949" s="86">
        <f t="shared" si="950"/>
        <v>50000</v>
      </c>
      <c r="P949" s="35"/>
      <c r="Q949" s="36"/>
      <c r="R949" s="36"/>
      <c r="S949" s="36"/>
      <c r="T949" s="36"/>
    </row>
    <row r="950" spans="1:20" ht="12" customHeight="1" outlineLevel="1" x14ac:dyDescent="0.25">
      <c r="A950" s="3" t="s">
        <v>530</v>
      </c>
      <c r="B950" s="3" t="s">
        <v>531</v>
      </c>
      <c r="C950" s="3" t="s">
        <v>533</v>
      </c>
      <c r="D950" s="3" t="s">
        <v>146</v>
      </c>
      <c r="E950" s="4" t="s">
        <v>147</v>
      </c>
      <c r="F950" s="5">
        <v>0</v>
      </c>
      <c r="G950" s="5">
        <v>0</v>
      </c>
      <c r="H950" s="44">
        <v>0</v>
      </c>
      <c r="I950" s="5">
        <v>0</v>
      </c>
      <c r="J950" s="5">
        <v>0</v>
      </c>
      <c r="K950" s="19">
        <v>0</v>
      </c>
      <c r="L950" s="19">
        <v>0</v>
      </c>
      <c r="M950" s="30">
        <v>0</v>
      </c>
      <c r="N950" s="26">
        <v>0</v>
      </c>
      <c r="O950" s="86">
        <f t="shared" si="950"/>
        <v>0</v>
      </c>
      <c r="P950" s="35"/>
      <c r="Q950" s="36"/>
      <c r="R950" s="36"/>
      <c r="S950" s="36"/>
      <c r="T950" s="36"/>
    </row>
    <row r="951" spans="1:20" ht="12" customHeight="1" outlineLevel="1" x14ac:dyDescent="0.25">
      <c r="A951" s="3" t="s">
        <v>530</v>
      </c>
      <c r="B951" s="3" t="s">
        <v>531</v>
      </c>
      <c r="C951" s="3" t="s">
        <v>533</v>
      </c>
      <c r="D951" s="3" t="s">
        <v>181</v>
      </c>
      <c r="E951" s="4" t="s">
        <v>182</v>
      </c>
      <c r="F951" s="5">
        <v>0</v>
      </c>
      <c r="G951" s="5">
        <v>0</v>
      </c>
      <c r="H951" s="44">
        <v>0</v>
      </c>
      <c r="I951" s="5">
        <v>0</v>
      </c>
      <c r="J951" s="5">
        <v>0</v>
      </c>
      <c r="K951" s="19">
        <v>70000</v>
      </c>
      <c r="L951" s="19">
        <v>70000</v>
      </c>
      <c r="M951" s="30">
        <v>0</v>
      </c>
      <c r="N951" s="26">
        <v>0</v>
      </c>
      <c r="O951" s="86">
        <f t="shared" si="950"/>
        <v>70000</v>
      </c>
      <c r="P951" s="35"/>
      <c r="Q951" s="36"/>
      <c r="R951" s="36"/>
      <c r="S951" s="36"/>
      <c r="T951" s="36"/>
    </row>
    <row r="952" spans="1:20" ht="12" customHeight="1" outlineLevel="1" x14ac:dyDescent="0.25">
      <c r="A952" s="3" t="s">
        <v>530</v>
      </c>
      <c r="B952" s="3" t="s">
        <v>531</v>
      </c>
      <c r="C952" s="3" t="s">
        <v>533</v>
      </c>
      <c r="D952" s="3" t="s">
        <v>101</v>
      </c>
      <c r="E952" s="4" t="s">
        <v>102</v>
      </c>
      <c r="F952" s="5">
        <v>0</v>
      </c>
      <c r="G952" s="5">
        <v>0</v>
      </c>
      <c r="H952" s="44">
        <v>0</v>
      </c>
      <c r="I952" s="5">
        <v>0</v>
      </c>
      <c r="J952" s="5">
        <v>0</v>
      </c>
      <c r="K952" s="19">
        <v>8100000</v>
      </c>
      <c r="L952" s="19">
        <v>8100000</v>
      </c>
      <c r="M952" s="30">
        <v>0</v>
      </c>
      <c r="N952" s="26">
        <v>0</v>
      </c>
      <c r="O952" s="86">
        <f t="shared" si="950"/>
        <v>8100000</v>
      </c>
      <c r="P952" s="35"/>
      <c r="Q952" s="36"/>
      <c r="R952" s="36"/>
      <c r="S952" s="36"/>
      <c r="T952" s="36"/>
    </row>
    <row r="953" spans="1:20" ht="12" customHeight="1" outlineLevel="1" x14ac:dyDescent="0.25">
      <c r="A953" s="3" t="s">
        <v>530</v>
      </c>
      <c r="B953" s="3" t="s">
        <v>531</v>
      </c>
      <c r="C953" s="3" t="s">
        <v>533</v>
      </c>
      <c r="D953" s="3" t="s">
        <v>84</v>
      </c>
      <c r="E953" s="4" t="s">
        <v>85</v>
      </c>
      <c r="F953" s="5">
        <v>0</v>
      </c>
      <c r="G953" s="5">
        <v>0</v>
      </c>
      <c r="H953" s="44">
        <v>0</v>
      </c>
      <c r="I953" s="5">
        <v>0</v>
      </c>
      <c r="J953" s="5">
        <v>0</v>
      </c>
      <c r="K953" s="19">
        <v>0</v>
      </c>
      <c r="L953" s="19">
        <v>0</v>
      </c>
      <c r="M953" s="5">
        <v>0</v>
      </c>
      <c r="N953" s="26">
        <v>0</v>
      </c>
      <c r="O953" s="86">
        <f t="shared" si="950"/>
        <v>0</v>
      </c>
      <c r="P953" s="35"/>
      <c r="Q953" s="36"/>
      <c r="R953" s="36"/>
      <c r="S953" s="36"/>
      <c r="T953" s="36"/>
    </row>
    <row r="954" spans="1:20" ht="12" customHeight="1" outlineLevel="1" x14ac:dyDescent="0.25">
      <c r="A954" s="3" t="s">
        <v>530</v>
      </c>
      <c r="B954" s="3" t="s">
        <v>531</v>
      </c>
      <c r="C954" s="3" t="s">
        <v>534</v>
      </c>
      <c r="D954" s="3" t="s">
        <v>236</v>
      </c>
      <c r="E954" s="4" t="s">
        <v>237</v>
      </c>
      <c r="F954" s="19">
        <v>60000</v>
      </c>
      <c r="G954" s="19">
        <v>60000</v>
      </c>
      <c r="H954" s="72">
        <v>0</v>
      </c>
      <c r="I954" s="71">
        <v>0</v>
      </c>
      <c r="J954" s="70">
        <f>SUM(G954:I954)</f>
        <v>60000</v>
      </c>
      <c r="K954" s="19">
        <v>0</v>
      </c>
      <c r="L954" s="19">
        <v>0</v>
      </c>
      <c r="M954" s="5">
        <v>0</v>
      </c>
      <c r="N954" s="26">
        <v>0</v>
      </c>
      <c r="O954" s="86">
        <f t="shared" si="950"/>
        <v>0</v>
      </c>
      <c r="P954" s="35"/>
      <c r="Q954" s="36"/>
      <c r="R954" s="36"/>
      <c r="S954" s="36"/>
      <c r="T954" s="36"/>
    </row>
    <row r="955" spans="1:20" ht="12" customHeight="1" x14ac:dyDescent="0.25">
      <c r="A955" s="99" t="s">
        <v>535</v>
      </c>
      <c r="B955" s="100"/>
      <c r="C955" s="100"/>
      <c r="D955" s="100"/>
      <c r="E955" s="100"/>
      <c r="F955" s="6">
        <f t="shared" ref="F955:G955" si="951">SUM(F942:F954)</f>
        <v>330000</v>
      </c>
      <c r="G955" s="6">
        <f t="shared" si="951"/>
        <v>330000</v>
      </c>
      <c r="H955" s="73">
        <f t="shared" ref="H955:K955" si="952">SUM(H942:H954)</f>
        <v>0</v>
      </c>
      <c r="I955" s="6">
        <f t="shared" ref="I955" si="953">SUM(I942:I954)</f>
        <v>0</v>
      </c>
      <c r="J955" s="6">
        <f t="shared" si="952"/>
        <v>330000</v>
      </c>
      <c r="K955" s="6">
        <f t="shared" si="952"/>
        <v>8505000</v>
      </c>
      <c r="L955" s="6">
        <f t="shared" ref="L955" si="954">SUM(L942:L954)</f>
        <v>8505000</v>
      </c>
      <c r="M955" s="6">
        <f t="shared" ref="M955:O955" si="955">SUM(M942:M954)</f>
        <v>0</v>
      </c>
      <c r="N955" s="6">
        <f t="shared" ref="N955" si="956">SUM(N942:N954)</f>
        <v>0</v>
      </c>
      <c r="O955" s="6">
        <f t="shared" si="955"/>
        <v>8505000</v>
      </c>
      <c r="P955" s="35"/>
      <c r="Q955" s="36"/>
      <c r="R955" s="36"/>
      <c r="S955" s="36"/>
      <c r="T955" s="36"/>
    </row>
    <row r="956" spans="1:20" ht="12" customHeight="1" outlineLevel="1" x14ac:dyDescent="0.25">
      <c r="A956" s="3" t="s">
        <v>530</v>
      </c>
      <c r="B956" s="3" t="s">
        <v>536</v>
      </c>
      <c r="C956" s="3" t="s">
        <v>303</v>
      </c>
      <c r="D956" s="3" t="s">
        <v>101</v>
      </c>
      <c r="E956" s="4" t="s">
        <v>102</v>
      </c>
      <c r="F956" s="5">
        <v>0</v>
      </c>
      <c r="G956" s="5">
        <v>0</v>
      </c>
      <c r="H956" s="44">
        <v>0</v>
      </c>
      <c r="I956" s="5">
        <v>0</v>
      </c>
      <c r="J956" s="5">
        <v>0</v>
      </c>
      <c r="K956" s="19">
        <v>50000</v>
      </c>
      <c r="L956" s="19">
        <v>50000</v>
      </c>
      <c r="M956" s="34">
        <v>0</v>
      </c>
      <c r="N956" s="26">
        <v>0</v>
      </c>
      <c r="O956" s="86">
        <f>SUM(L956+N956)</f>
        <v>50000</v>
      </c>
    </row>
    <row r="957" spans="1:20" ht="12" customHeight="1" x14ac:dyDescent="0.25">
      <c r="A957" s="99" t="s">
        <v>537</v>
      </c>
      <c r="B957" s="100"/>
      <c r="C957" s="100"/>
      <c r="D957" s="100"/>
      <c r="E957" s="100"/>
      <c r="F957" s="6">
        <f t="shared" ref="F957:G957" si="957">SUM(F956)</f>
        <v>0</v>
      </c>
      <c r="G957" s="6">
        <f t="shared" si="957"/>
        <v>0</v>
      </c>
      <c r="H957" s="73">
        <f t="shared" ref="H957:K957" si="958">SUM(H956)</f>
        <v>0</v>
      </c>
      <c r="I957" s="6">
        <f t="shared" ref="I957" si="959">SUM(I956)</f>
        <v>0</v>
      </c>
      <c r="J957" s="6">
        <f t="shared" si="958"/>
        <v>0</v>
      </c>
      <c r="K957" s="6">
        <f t="shared" si="958"/>
        <v>50000</v>
      </c>
      <c r="L957" s="6">
        <f t="shared" ref="L957" si="960">SUM(L956)</f>
        <v>50000</v>
      </c>
      <c r="M957" s="6">
        <f t="shared" ref="M957:O957" si="961">SUM(M956)</f>
        <v>0</v>
      </c>
      <c r="N957" s="6">
        <f t="shared" ref="N957" si="962">SUM(N956)</f>
        <v>0</v>
      </c>
      <c r="O957" s="6">
        <f t="shared" si="961"/>
        <v>50000</v>
      </c>
    </row>
    <row r="958" spans="1:20" ht="12" customHeight="1" outlineLevel="1" x14ac:dyDescent="0.25">
      <c r="A958" s="3" t="s">
        <v>530</v>
      </c>
      <c r="B958" s="3" t="s">
        <v>538</v>
      </c>
      <c r="C958" s="3" t="s">
        <v>539</v>
      </c>
      <c r="D958" s="3" t="s">
        <v>128</v>
      </c>
      <c r="E958" s="4" t="s">
        <v>129</v>
      </c>
      <c r="F958" s="5">
        <v>0</v>
      </c>
      <c r="G958" s="5">
        <v>0</v>
      </c>
      <c r="H958" s="44">
        <v>0</v>
      </c>
      <c r="I958" s="5">
        <v>0</v>
      </c>
      <c r="J958" s="5">
        <v>0</v>
      </c>
      <c r="K958" s="19">
        <v>0</v>
      </c>
      <c r="L958" s="19">
        <v>0</v>
      </c>
      <c r="M958" s="5">
        <v>0</v>
      </c>
      <c r="N958" s="26">
        <v>0</v>
      </c>
      <c r="O958" s="86">
        <f>SUM(L958+N958)</f>
        <v>0</v>
      </c>
    </row>
    <row r="959" spans="1:20" ht="12" customHeight="1" outlineLevel="1" x14ac:dyDescent="0.25">
      <c r="A959" s="3" t="s">
        <v>530</v>
      </c>
      <c r="B959" s="3" t="s">
        <v>538</v>
      </c>
      <c r="C959" s="3" t="s">
        <v>539</v>
      </c>
      <c r="D959" s="3" t="s">
        <v>130</v>
      </c>
      <c r="E959" s="4" t="s">
        <v>131</v>
      </c>
      <c r="F959" s="5">
        <v>0</v>
      </c>
      <c r="G959" s="5">
        <v>0</v>
      </c>
      <c r="H959" s="44">
        <v>0</v>
      </c>
      <c r="I959" s="5">
        <v>0</v>
      </c>
      <c r="J959" s="5">
        <v>0</v>
      </c>
      <c r="K959" s="19">
        <v>0</v>
      </c>
      <c r="L959" s="19">
        <v>0</v>
      </c>
      <c r="M959" s="5">
        <v>0</v>
      </c>
      <c r="N959" s="26">
        <v>0</v>
      </c>
      <c r="O959" s="86">
        <f t="shared" ref="O959:O962" si="963">SUM(L959+N959)</f>
        <v>0</v>
      </c>
    </row>
    <row r="960" spans="1:20" ht="12" customHeight="1" outlineLevel="1" x14ac:dyDescent="0.25">
      <c r="A960" s="3" t="s">
        <v>530</v>
      </c>
      <c r="B960" s="3" t="s">
        <v>538</v>
      </c>
      <c r="C960" s="3" t="s">
        <v>539</v>
      </c>
      <c r="D960" s="3" t="s">
        <v>101</v>
      </c>
      <c r="E960" s="4" t="s">
        <v>102</v>
      </c>
      <c r="F960" s="5">
        <v>0</v>
      </c>
      <c r="G960" s="5">
        <v>0</v>
      </c>
      <c r="H960" s="44">
        <v>0</v>
      </c>
      <c r="I960" s="5">
        <v>0</v>
      </c>
      <c r="J960" s="5">
        <v>0</v>
      </c>
      <c r="K960" s="19">
        <v>10000</v>
      </c>
      <c r="L960" s="19">
        <v>10000</v>
      </c>
      <c r="M960" s="30">
        <v>0</v>
      </c>
      <c r="N960" s="26">
        <v>0</v>
      </c>
      <c r="O960" s="86">
        <f t="shared" si="963"/>
        <v>10000</v>
      </c>
    </row>
    <row r="961" spans="1:21" ht="12" customHeight="1" outlineLevel="1" x14ac:dyDescent="0.25">
      <c r="A961" s="3" t="s">
        <v>530</v>
      </c>
      <c r="B961" s="3" t="s">
        <v>538</v>
      </c>
      <c r="C961" s="3" t="s">
        <v>539</v>
      </c>
      <c r="D961" s="3" t="s">
        <v>160</v>
      </c>
      <c r="E961" s="4" t="s">
        <v>161</v>
      </c>
      <c r="F961" s="5">
        <v>0</v>
      </c>
      <c r="G961" s="5">
        <v>0</v>
      </c>
      <c r="H961" s="44">
        <v>0</v>
      </c>
      <c r="I961" s="5">
        <v>0</v>
      </c>
      <c r="J961" s="5">
        <v>0</v>
      </c>
      <c r="K961" s="19">
        <v>15000</v>
      </c>
      <c r="L961" s="19">
        <v>15000</v>
      </c>
      <c r="M961" s="30">
        <v>0</v>
      </c>
      <c r="N961" s="26">
        <v>0</v>
      </c>
      <c r="O961" s="86">
        <f t="shared" si="963"/>
        <v>15000</v>
      </c>
    </row>
    <row r="962" spans="1:21" ht="12" customHeight="1" outlineLevel="1" x14ac:dyDescent="0.25">
      <c r="A962" s="3" t="s">
        <v>530</v>
      </c>
      <c r="B962" s="3" t="s">
        <v>538</v>
      </c>
      <c r="C962" s="3" t="s">
        <v>539</v>
      </c>
      <c r="D962" s="3" t="s">
        <v>162</v>
      </c>
      <c r="E962" s="4" t="s">
        <v>163</v>
      </c>
      <c r="F962" s="5">
        <v>0</v>
      </c>
      <c r="G962" s="5">
        <v>0</v>
      </c>
      <c r="H962" s="44">
        <v>0</v>
      </c>
      <c r="I962" s="5">
        <v>0</v>
      </c>
      <c r="J962" s="5">
        <v>0</v>
      </c>
      <c r="K962" s="19">
        <v>10000</v>
      </c>
      <c r="L962" s="19">
        <v>10000</v>
      </c>
      <c r="M962" s="5">
        <v>0</v>
      </c>
      <c r="N962" s="26">
        <v>0</v>
      </c>
      <c r="O962" s="86">
        <f t="shared" si="963"/>
        <v>10000</v>
      </c>
    </row>
    <row r="963" spans="1:21" ht="12" customHeight="1" x14ac:dyDescent="0.25">
      <c r="A963" s="99" t="s">
        <v>540</v>
      </c>
      <c r="B963" s="100"/>
      <c r="C963" s="100"/>
      <c r="D963" s="100"/>
      <c r="E963" s="100"/>
      <c r="F963" s="6">
        <f t="shared" ref="F963:G963" si="964">SUM(F958:F962)</f>
        <v>0</v>
      </c>
      <c r="G963" s="6">
        <f t="shared" si="964"/>
        <v>0</v>
      </c>
      <c r="H963" s="73">
        <f t="shared" ref="H963:K963" si="965">SUM(H958:H962)</f>
        <v>0</v>
      </c>
      <c r="I963" s="6">
        <f t="shared" ref="I963" si="966">SUM(I958:I962)</f>
        <v>0</v>
      </c>
      <c r="J963" s="6">
        <f t="shared" si="965"/>
        <v>0</v>
      </c>
      <c r="K963" s="6">
        <f t="shared" si="965"/>
        <v>35000</v>
      </c>
      <c r="L963" s="6">
        <f t="shared" ref="L963" si="967">SUM(L958:L962)</f>
        <v>35000</v>
      </c>
      <c r="M963" s="6">
        <f t="shared" ref="M963:O963" si="968">SUM(M958:M962)</f>
        <v>0</v>
      </c>
      <c r="N963" s="6">
        <f t="shared" ref="N963" si="969">SUM(N958:N962)</f>
        <v>0</v>
      </c>
      <c r="O963" s="6">
        <f t="shared" si="968"/>
        <v>35000</v>
      </c>
    </row>
    <row r="964" spans="1:21" ht="12" customHeight="1" outlineLevel="1" x14ac:dyDescent="0.25">
      <c r="A964" s="3" t="s">
        <v>530</v>
      </c>
      <c r="B964" s="3" t="s">
        <v>647</v>
      </c>
      <c r="C964" s="3" t="s">
        <v>648</v>
      </c>
      <c r="D964" s="3" t="s">
        <v>290</v>
      </c>
      <c r="E964" s="4" t="s">
        <v>649</v>
      </c>
      <c r="F964" s="19">
        <v>0</v>
      </c>
      <c r="G964" s="19">
        <v>0</v>
      </c>
      <c r="H964" s="34">
        <v>0</v>
      </c>
      <c r="I964" s="80">
        <v>0</v>
      </c>
      <c r="J964" s="70">
        <f>SUM(G964+I964)</f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</row>
    <row r="965" spans="1:21" ht="12" customHeight="1" x14ac:dyDescent="0.25">
      <c r="A965" s="99" t="s">
        <v>646</v>
      </c>
      <c r="B965" s="100"/>
      <c r="C965" s="100"/>
      <c r="D965" s="100"/>
      <c r="E965" s="100"/>
      <c r="F965" s="6">
        <f t="shared" ref="F965:G965" si="970">SUM(F964)</f>
        <v>0</v>
      </c>
      <c r="G965" s="6">
        <f t="shared" si="970"/>
        <v>0</v>
      </c>
      <c r="H965" s="73">
        <f t="shared" ref="H965:J965" si="971">SUM(H964)</f>
        <v>0</v>
      </c>
      <c r="I965" s="6">
        <f t="shared" ref="I965" si="972">SUM(I964)</f>
        <v>0</v>
      </c>
      <c r="J965" s="6">
        <f t="shared" si="971"/>
        <v>0</v>
      </c>
      <c r="K965" s="6">
        <f t="shared" ref="K965:L965" si="973">SUM(K964)</f>
        <v>0</v>
      </c>
      <c r="L965" s="6">
        <f t="shared" si="973"/>
        <v>0</v>
      </c>
      <c r="M965" s="6">
        <f t="shared" ref="M965:O965" si="974">SUM(M964)</f>
        <v>0</v>
      </c>
      <c r="N965" s="6">
        <f t="shared" ref="N965" si="975">SUM(N964)</f>
        <v>0</v>
      </c>
      <c r="O965" s="6">
        <f t="shared" si="974"/>
        <v>0</v>
      </c>
    </row>
    <row r="966" spans="1:21" ht="12" customHeight="1" outlineLevel="1" x14ac:dyDescent="0.25">
      <c r="A966" s="3" t="s">
        <v>530</v>
      </c>
      <c r="B966" s="3" t="s">
        <v>541</v>
      </c>
      <c r="C966" s="3" t="s">
        <v>274</v>
      </c>
      <c r="D966" s="3" t="s">
        <v>80</v>
      </c>
      <c r="E966" s="4" t="s">
        <v>81</v>
      </c>
      <c r="F966" s="19">
        <v>1300000</v>
      </c>
      <c r="G966" s="19">
        <v>1300000</v>
      </c>
      <c r="H966" s="34">
        <v>0</v>
      </c>
      <c r="I966" s="80">
        <v>0</v>
      </c>
      <c r="J966" s="70">
        <f>SUM(G966+I966)</f>
        <v>1300000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</row>
    <row r="967" spans="1:21" ht="12" customHeight="1" x14ac:dyDescent="0.25">
      <c r="A967" s="99" t="s">
        <v>542</v>
      </c>
      <c r="B967" s="100"/>
      <c r="C967" s="100"/>
      <c r="D967" s="100"/>
      <c r="E967" s="100"/>
      <c r="F967" s="6">
        <f t="shared" ref="F967:G967" si="976">SUM(F966)</f>
        <v>1300000</v>
      </c>
      <c r="G967" s="6">
        <f t="shared" si="976"/>
        <v>1300000</v>
      </c>
      <c r="H967" s="73">
        <f t="shared" ref="H967:O967" si="977">SUM(H966)</f>
        <v>0</v>
      </c>
      <c r="I967" s="6">
        <f t="shared" ref="I967" si="978">SUM(I966)</f>
        <v>0</v>
      </c>
      <c r="J967" s="6">
        <f t="shared" si="977"/>
        <v>1300000</v>
      </c>
      <c r="K967" s="6">
        <f t="shared" ref="K967:L967" si="979">SUM(K966)</f>
        <v>0</v>
      </c>
      <c r="L967" s="6">
        <f t="shared" si="979"/>
        <v>0</v>
      </c>
      <c r="M967" s="6">
        <f t="shared" si="977"/>
        <v>0</v>
      </c>
      <c r="N967" s="6">
        <f t="shared" ref="N967" si="980">SUM(N966)</f>
        <v>0</v>
      </c>
      <c r="O967" s="6">
        <f t="shared" si="977"/>
        <v>0</v>
      </c>
    </row>
    <row r="968" spans="1:21" ht="12" customHeight="1" outlineLevel="1" x14ac:dyDescent="0.25">
      <c r="A968" s="3" t="s">
        <v>530</v>
      </c>
      <c r="B968" s="3" t="s">
        <v>543</v>
      </c>
      <c r="C968" s="3" t="s">
        <v>544</v>
      </c>
      <c r="D968" s="3" t="s">
        <v>169</v>
      </c>
      <c r="E968" s="4" t="s">
        <v>170</v>
      </c>
      <c r="F968" s="19">
        <v>50000</v>
      </c>
      <c r="G968" s="19">
        <v>50000</v>
      </c>
      <c r="H968" s="72">
        <v>0</v>
      </c>
      <c r="I968" s="71">
        <v>0</v>
      </c>
      <c r="J968" s="70">
        <f>SUM(G968+I968)</f>
        <v>50000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</row>
    <row r="969" spans="1:21" ht="12" customHeight="1" outlineLevel="1" x14ac:dyDescent="0.25">
      <c r="A969" s="3" t="s">
        <v>530</v>
      </c>
      <c r="B969" s="3" t="s">
        <v>592</v>
      </c>
      <c r="C969" s="3" t="s">
        <v>544</v>
      </c>
      <c r="D969" s="3" t="s">
        <v>80</v>
      </c>
      <c r="E969" s="4" t="s">
        <v>81</v>
      </c>
      <c r="F969" s="19">
        <v>0</v>
      </c>
      <c r="G969" s="19">
        <v>0</v>
      </c>
      <c r="H969" s="72">
        <v>0</v>
      </c>
      <c r="I969" s="71">
        <v>0</v>
      </c>
      <c r="J969" s="70">
        <f>SUM(G969+I969)</f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</row>
    <row r="970" spans="1:21" ht="12" customHeight="1" outlineLevel="1" x14ac:dyDescent="0.25">
      <c r="A970" s="3" t="s">
        <v>530</v>
      </c>
      <c r="B970" s="3" t="s">
        <v>543</v>
      </c>
      <c r="C970" s="3" t="s">
        <v>544</v>
      </c>
      <c r="D970" s="3" t="s">
        <v>128</v>
      </c>
      <c r="E970" s="4" t="s">
        <v>129</v>
      </c>
      <c r="F970" s="5">
        <v>0</v>
      </c>
      <c r="G970" s="5">
        <v>0</v>
      </c>
      <c r="H970" s="44">
        <v>0</v>
      </c>
      <c r="I970" s="5">
        <v>0</v>
      </c>
      <c r="J970" s="5">
        <v>0</v>
      </c>
      <c r="K970" s="19">
        <v>0</v>
      </c>
      <c r="L970" s="19">
        <v>0</v>
      </c>
      <c r="M970" s="5">
        <v>0</v>
      </c>
      <c r="N970" s="26">
        <v>0</v>
      </c>
      <c r="O970" s="86">
        <f>SUM(L970+N970)</f>
        <v>0</v>
      </c>
    </row>
    <row r="971" spans="1:21" ht="12" customHeight="1" outlineLevel="1" x14ac:dyDescent="0.25">
      <c r="A971" s="3" t="s">
        <v>530</v>
      </c>
      <c r="B971" s="3" t="s">
        <v>543</v>
      </c>
      <c r="C971" s="3" t="s">
        <v>544</v>
      </c>
      <c r="D971" s="3" t="s">
        <v>130</v>
      </c>
      <c r="E971" s="4" t="s">
        <v>131</v>
      </c>
      <c r="F971" s="5">
        <v>0</v>
      </c>
      <c r="G971" s="5">
        <v>0</v>
      </c>
      <c r="H971" s="44">
        <v>0</v>
      </c>
      <c r="I971" s="5">
        <v>0</v>
      </c>
      <c r="J971" s="5">
        <v>0</v>
      </c>
      <c r="K971" s="19">
        <v>0</v>
      </c>
      <c r="L971" s="19">
        <v>0</v>
      </c>
      <c r="M971" s="5">
        <v>0</v>
      </c>
      <c r="N971" s="26">
        <v>0</v>
      </c>
      <c r="O971" s="86">
        <f t="shared" ref="O971:O974" si="981">SUM(L971+N971)</f>
        <v>0</v>
      </c>
    </row>
    <row r="972" spans="1:21" ht="12" customHeight="1" outlineLevel="1" x14ac:dyDescent="0.25">
      <c r="A972" s="3" t="s">
        <v>530</v>
      </c>
      <c r="B972" s="3" t="s">
        <v>592</v>
      </c>
      <c r="C972" s="3" t="s">
        <v>544</v>
      </c>
      <c r="D972" s="3" t="s">
        <v>128</v>
      </c>
      <c r="E972" s="4" t="s">
        <v>129</v>
      </c>
      <c r="F972" s="5">
        <v>0</v>
      </c>
      <c r="G972" s="5">
        <v>0</v>
      </c>
      <c r="H972" s="44">
        <v>0</v>
      </c>
      <c r="I972" s="5">
        <v>0</v>
      </c>
      <c r="J972" s="5">
        <v>0</v>
      </c>
      <c r="K972" s="19">
        <v>5000</v>
      </c>
      <c r="L972" s="19">
        <v>5000</v>
      </c>
      <c r="M972" s="30">
        <v>0</v>
      </c>
      <c r="N972" s="26">
        <v>0</v>
      </c>
      <c r="O972" s="86">
        <f t="shared" si="981"/>
        <v>5000</v>
      </c>
    </row>
    <row r="973" spans="1:21" ht="12" customHeight="1" outlineLevel="1" x14ac:dyDescent="0.25">
      <c r="A973" s="3" t="s">
        <v>530</v>
      </c>
      <c r="B973" s="3" t="s">
        <v>543</v>
      </c>
      <c r="C973" s="3" t="s">
        <v>544</v>
      </c>
      <c r="D973" s="3" t="s">
        <v>101</v>
      </c>
      <c r="E973" s="4" t="s">
        <v>102</v>
      </c>
      <c r="F973" s="5">
        <v>0</v>
      </c>
      <c r="G973" s="5">
        <v>0</v>
      </c>
      <c r="H973" s="44">
        <v>0</v>
      </c>
      <c r="I973" s="5">
        <v>0</v>
      </c>
      <c r="J973" s="5">
        <v>0</v>
      </c>
      <c r="K973" s="19">
        <v>300000</v>
      </c>
      <c r="L973" s="19">
        <v>300000</v>
      </c>
      <c r="M973" s="30">
        <v>0</v>
      </c>
      <c r="N973" s="26">
        <v>0</v>
      </c>
      <c r="O973" s="86">
        <f t="shared" si="981"/>
        <v>300000</v>
      </c>
      <c r="P973" s="117"/>
      <c r="Q973" s="118"/>
      <c r="R973" s="118"/>
      <c r="S973" s="118"/>
      <c r="T973" s="118"/>
      <c r="U973" s="118"/>
    </row>
    <row r="974" spans="1:21" ht="12" customHeight="1" outlineLevel="1" x14ac:dyDescent="0.25">
      <c r="A974" s="3" t="s">
        <v>530</v>
      </c>
      <c r="B974" s="3" t="s">
        <v>592</v>
      </c>
      <c r="C974" s="3" t="s">
        <v>544</v>
      </c>
      <c r="D974" s="3" t="s">
        <v>91</v>
      </c>
      <c r="E974" s="37" t="s">
        <v>92</v>
      </c>
      <c r="F974" s="5">
        <v>0</v>
      </c>
      <c r="G974" s="5">
        <v>0</v>
      </c>
      <c r="H974" s="44">
        <v>0</v>
      </c>
      <c r="I974" s="5">
        <v>0</v>
      </c>
      <c r="J974" s="5">
        <v>0</v>
      </c>
      <c r="K974" s="19">
        <v>10000</v>
      </c>
      <c r="L974" s="19">
        <v>10000</v>
      </c>
      <c r="M974" s="30">
        <v>0</v>
      </c>
      <c r="N974" s="26">
        <v>0</v>
      </c>
      <c r="O974" s="86">
        <f t="shared" si="981"/>
        <v>10000</v>
      </c>
      <c r="P974" s="117"/>
      <c r="Q974" s="118"/>
      <c r="R974" s="118"/>
      <c r="S974" s="118"/>
      <c r="T974" s="118"/>
      <c r="U974" s="118"/>
    </row>
    <row r="975" spans="1:21" ht="12" customHeight="1" x14ac:dyDescent="0.25">
      <c r="A975" s="99" t="s">
        <v>545</v>
      </c>
      <c r="B975" s="100"/>
      <c r="C975" s="100"/>
      <c r="D975" s="100"/>
      <c r="E975" s="100"/>
      <c r="F975" s="6">
        <f t="shared" ref="F975:G975" si="982">SUM(F968:F974)</f>
        <v>50000</v>
      </c>
      <c r="G975" s="6">
        <f t="shared" si="982"/>
        <v>50000</v>
      </c>
      <c r="H975" s="73">
        <f t="shared" ref="H975:J975" si="983">SUM(H968:H974)</f>
        <v>0</v>
      </c>
      <c r="I975" s="6">
        <f t="shared" ref="I975" si="984">SUM(I968:I974)</f>
        <v>0</v>
      </c>
      <c r="J975" s="6">
        <f t="shared" si="983"/>
        <v>50000</v>
      </c>
      <c r="K975" s="6">
        <f t="shared" ref="K975:O975" si="985">SUM(K968:K974)</f>
        <v>315000</v>
      </c>
      <c r="L975" s="6">
        <f t="shared" si="985"/>
        <v>315000</v>
      </c>
      <c r="M975" s="6">
        <f t="shared" si="985"/>
        <v>0</v>
      </c>
      <c r="N975" s="6">
        <f t="shared" si="985"/>
        <v>0</v>
      </c>
      <c r="O975" s="6">
        <f t="shared" si="985"/>
        <v>315000</v>
      </c>
      <c r="P975" s="117"/>
      <c r="Q975" s="118"/>
      <c r="R975" s="118"/>
      <c r="S975" s="118"/>
      <c r="T975" s="118"/>
      <c r="U975" s="118"/>
    </row>
    <row r="976" spans="1:21" ht="12" customHeight="1" outlineLevel="1" x14ac:dyDescent="0.25">
      <c r="A976" s="3" t="s">
        <v>530</v>
      </c>
      <c r="B976" s="3" t="s">
        <v>546</v>
      </c>
      <c r="C976" s="3" t="s">
        <v>547</v>
      </c>
      <c r="D976" s="3" t="s">
        <v>91</v>
      </c>
      <c r="E976" s="4" t="s">
        <v>92</v>
      </c>
      <c r="F976" s="5">
        <v>0</v>
      </c>
      <c r="G976" s="5">
        <v>0</v>
      </c>
      <c r="H976" s="44">
        <v>0</v>
      </c>
      <c r="I976" s="5">
        <v>0</v>
      </c>
      <c r="J976" s="5">
        <v>0</v>
      </c>
      <c r="K976" s="19">
        <v>50000</v>
      </c>
      <c r="L976" s="19">
        <v>50000</v>
      </c>
      <c r="M976" s="5">
        <v>0</v>
      </c>
      <c r="N976" s="26">
        <v>0</v>
      </c>
      <c r="O976" s="86">
        <f>SUM(L976+N976)</f>
        <v>50000</v>
      </c>
    </row>
    <row r="977" spans="1:15" ht="12" customHeight="1" x14ac:dyDescent="0.25">
      <c r="A977" s="99" t="s">
        <v>548</v>
      </c>
      <c r="B977" s="100"/>
      <c r="C977" s="100"/>
      <c r="D977" s="100"/>
      <c r="E977" s="100"/>
      <c r="F977" s="6">
        <f t="shared" ref="F977:G977" si="986">SUM(F976)</f>
        <v>0</v>
      </c>
      <c r="G977" s="6">
        <f t="shared" si="986"/>
        <v>0</v>
      </c>
      <c r="H977" s="73">
        <f t="shared" ref="H977:K977" si="987">SUM(H976)</f>
        <v>0</v>
      </c>
      <c r="I977" s="6">
        <f t="shared" ref="I977" si="988">SUM(I976)</f>
        <v>0</v>
      </c>
      <c r="J977" s="6">
        <f t="shared" si="987"/>
        <v>0</v>
      </c>
      <c r="K977" s="6">
        <f t="shared" si="987"/>
        <v>50000</v>
      </c>
      <c r="L977" s="6">
        <f t="shared" ref="L977" si="989">SUM(L976)</f>
        <v>50000</v>
      </c>
      <c r="M977" s="6">
        <f t="shared" ref="M977:O977" si="990">SUM(M976)</f>
        <v>0</v>
      </c>
      <c r="N977" s="6">
        <f t="shared" ref="N977" si="991">SUM(N976)</f>
        <v>0</v>
      </c>
      <c r="O977" s="6">
        <f t="shared" si="990"/>
        <v>50000</v>
      </c>
    </row>
    <row r="978" spans="1:15" ht="12" customHeight="1" outlineLevel="1" x14ac:dyDescent="0.25">
      <c r="A978" s="3" t="s">
        <v>530</v>
      </c>
      <c r="B978" s="3" t="s">
        <v>549</v>
      </c>
      <c r="C978" s="3" t="s">
        <v>550</v>
      </c>
      <c r="D978" s="3" t="s">
        <v>130</v>
      </c>
      <c r="E978" s="4" t="s">
        <v>131</v>
      </c>
      <c r="F978" s="5">
        <v>0</v>
      </c>
      <c r="G978" s="5">
        <v>0</v>
      </c>
      <c r="H978" s="44">
        <v>0</v>
      </c>
      <c r="I978" s="5">
        <v>0</v>
      </c>
      <c r="J978" s="5">
        <v>0</v>
      </c>
      <c r="K978" s="19">
        <v>0</v>
      </c>
      <c r="L978" s="19">
        <v>0</v>
      </c>
      <c r="M978" s="5">
        <v>0</v>
      </c>
      <c r="N978" s="26">
        <v>0</v>
      </c>
      <c r="O978" s="86">
        <f>SUM(L978+N978)</f>
        <v>0</v>
      </c>
    </row>
    <row r="979" spans="1:15" ht="12" customHeight="1" outlineLevel="1" x14ac:dyDescent="0.25">
      <c r="A979" s="3" t="s">
        <v>530</v>
      </c>
      <c r="B979" s="3" t="s">
        <v>549</v>
      </c>
      <c r="C979" s="3" t="s">
        <v>550</v>
      </c>
      <c r="D979" s="3" t="s">
        <v>101</v>
      </c>
      <c r="E979" s="4" t="s">
        <v>102</v>
      </c>
      <c r="F979" s="5">
        <v>0</v>
      </c>
      <c r="G979" s="5">
        <v>0</v>
      </c>
      <c r="H979" s="44">
        <v>0</v>
      </c>
      <c r="I979" s="5">
        <v>0</v>
      </c>
      <c r="J979" s="5">
        <v>0</v>
      </c>
      <c r="K979" s="19">
        <v>10000</v>
      </c>
      <c r="L979" s="19">
        <v>10000</v>
      </c>
      <c r="M979" s="5">
        <v>0</v>
      </c>
      <c r="N979" s="26">
        <v>0</v>
      </c>
      <c r="O979" s="86">
        <f>SUM(L979+N979)</f>
        <v>10000</v>
      </c>
    </row>
    <row r="980" spans="1:15" ht="12" customHeight="1" x14ac:dyDescent="0.25">
      <c r="A980" s="99" t="s">
        <v>551</v>
      </c>
      <c r="B980" s="100"/>
      <c r="C980" s="100"/>
      <c r="D980" s="100"/>
      <c r="E980" s="100"/>
      <c r="F980" s="6">
        <f t="shared" ref="F980:G980" si="992">SUM(F978:F979)</f>
        <v>0</v>
      </c>
      <c r="G980" s="6">
        <f t="shared" si="992"/>
        <v>0</v>
      </c>
      <c r="H980" s="73">
        <f t="shared" ref="H980:K980" si="993">SUM(H978:H979)</f>
        <v>0</v>
      </c>
      <c r="I980" s="6">
        <f t="shared" ref="I980" si="994">SUM(I978:I979)</f>
        <v>0</v>
      </c>
      <c r="J980" s="6">
        <f t="shared" si="993"/>
        <v>0</v>
      </c>
      <c r="K980" s="6">
        <f t="shared" si="993"/>
        <v>10000</v>
      </c>
      <c r="L980" s="6">
        <f t="shared" ref="L980" si="995">SUM(L978:L979)</f>
        <v>10000</v>
      </c>
      <c r="M980" s="6">
        <f t="shared" ref="M980:O980" si="996">SUM(M978:M979)</f>
        <v>0</v>
      </c>
      <c r="N980" s="6">
        <f t="shared" ref="N980" si="997">SUM(N978:N979)</f>
        <v>0</v>
      </c>
      <c r="O980" s="6">
        <f t="shared" si="996"/>
        <v>10000</v>
      </c>
    </row>
    <row r="981" spans="1:15" ht="12" customHeight="1" outlineLevel="1" x14ac:dyDescent="0.25">
      <c r="A981" s="3" t="s">
        <v>530</v>
      </c>
      <c r="B981" s="3" t="s">
        <v>552</v>
      </c>
      <c r="C981" s="3" t="s">
        <v>553</v>
      </c>
      <c r="D981" s="3" t="s">
        <v>128</v>
      </c>
      <c r="E981" s="4" t="s">
        <v>129</v>
      </c>
      <c r="F981" s="5">
        <v>0</v>
      </c>
      <c r="G981" s="5">
        <v>0</v>
      </c>
      <c r="H981" s="44">
        <v>0</v>
      </c>
      <c r="I981" s="5">
        <v>0</v>
      </c>
      <c r="J981" s="5">
        <v>0</v>
      </c>
      <c r="K981" s="19">
        <v>0</v>
      </c>
      <c r="L981" s="19">
        <v>0</v>
      </c>
      <c r="M981" s="5">
        <v>0</v>
      </c>
      <c r="N981" s="26">
        <v>0</v>
      </c>
      <c r="O981" s="86">
        <f>SUM(L981+N981)</f>
        <v>0</v>
      </c>
    </row>
    <row r="982" spans="1:15" ht="12" customHeight="1" outlineLevel="1" x14ac:dyDescent="0.25">
      <c r="A982" s="3" t="s">
        <v>530</v>
      </c>
      <c r="B982" s="3" t="s">
        <v>552</v>
      </c>
      <c r="C982" s="3" t="s">
        <v>553</v>
      </c>
      <c r="D982" s="3" t="s">
        <v>130</v>
      </c>
      <c r="E982" s="4" t="s">
        <v>131</v>
      </c>
      <c r="F982" s="5">
        <v>0</v>
      </c>
      <c r="G982" s="5">
        <v>0</v>
      </c>
      <c r="H982" s="44">
        <v>0</v>
      </c>
      <c r="I982" s="5">
        <v>0</v>
      </c>
      <c r="J982" s="5">
        <v>0</v>
      </c>
      <c r="K982" s="19">
        <v>40000</v>
      </c>
      <c r="L982" s="19">
        <v>40000</v>
      </c>
      <c r="M982" s="34">
        <v>0</v>
      </c>
      <c r="N982" s="26">
        <v>0</v>
      </c>
      <c r="O982" s="86">
        <f t="shared" ref="O982:O983" si="998">SUM(L982+N982)</f>
        <v>40000</v>
      </c>
    </row>
    <row r="983" spans="1:15" ht="12" customHeight="1" outlineLevel="1" x14ac:dyDescent="0.25">
      <c r="A983" s="3" t="s">
        <v>530</v>
      </c>
      <c r="B983" s="3" t="s">
        <v>552</v>
      </c>
      <c r="C983" s="3" t="s">
        <v>553</v>
      </c>
      <c r="D983" s="3" t="s">
        <v>101</v>
      </c>
      <c r="E983" s="4" t="s">
        <v>102</v>
      </c>
      <c r="F983" s="5">
        <v>0</v>
      </c>
      <c r="G983" s="5">
        <v>0</v>
      </c>
      <c r="H983" s="44">
        <v>0</v>
      </c>
      <c r="I983" s="5">
        <v>0</v>
      </c>
      <c r="J983" s="5">
        <v>0</v>
      </c>
      <c r="K983" s="19">
        <v>0</v>
      </c>
      <c r="L983" s="19">
        <v>0</v>
      </c>
      <c r="M983" s="5">
        <v>0</v>
      </c>
      <c r="N983" s="26">
        <v>0</v>
      </c>
      <c r="O983" s="86">
        <f t="shared" si="998"/>
        <v>0</v>
      </c>
    </row>
    <row r="984" spans="1:15" ht="12" customHeight="1" x14ac:dyDescent="0.25">
      <c r="A984" s="99" t="s">
        <v>554</v>
      </c>
      <c r="B984" s="100"/>
      <c r="C984" s="100"/>
      <c r="D984" s="100"/>
      <c r="E984" s="100"/>
      <c r="F984" s="6">
        <f t="shared" ref="F984:G984" si="999">SUM(F981:F983)</f>
        <v>0</v>
      </c>
      <c r="G984" s="6">
        <f t="shared" si="999"/>
        <v>0</v>
      </c>
      <c r="H984" s="73">
        <f t="shared" ref="H984:K984" si="1000">SUM(H981:H983)</f>
        <v>0</v>
      </c>
      <c r="I984" s="6">
        <f t="shared" ref="I984" si="1001">SUM(I981:I983)</f>
        <v>0</v>
      </c>
      <c r="J984" s="6">
        <f t="shared" si="1000"/>
        <v>0</v>
      </c>
      <c r="K984" s="6">
        <f t="shared" si="1000"/>
        <v>40000</v>
      </c>
      <c r="L984" s="6">
        <f t="shared" ref="L984" si="1002">SUM(L981:L983)</f>
        <v>40000</v>
      </c>
      <c r="M984" s="6">
        <f t="shared" ref="M984:O984" si="1003">SUM(M981:M983)</f>
        <v>0</v>
      </c>
      <c r="N984" s="6">
        <f t="shared" ref="N984" si="1004">SUM(N981:N983)</f>
        <v>0</v>
      </c>
      <c r="O984" s="6">
        <f t="shared" si="1003"/>
        <v>40000</v>
      </c>
    </row>
    <row r="985" spans="1:15" ht="12" customHeight="1" outlineLevel="1" x14ac:dyDescent="0.25">
      <c r="A985" s="3" t="s">
        <v>530</v>
      </c>
      <c r="B985" s="3" t="s">
        <v>555</v>
      </c>
      <c r="C985" s="3" t="s">
        <v>556</v>
      </c>
      <c r="D985" s="3" t="s">
        <v>91</v>
      </c>
      <c r="E985" s="4" t="s">
        <v>92</v>
      </c>
      <c r="F985" s="5">
        <v>0</v>
      </c>
      <c r="G985" s="5">
        <v>0</v>
      </c>
      <c r="H985" s="44">
        <v>0</v>
      </c>
      <c r="I985" s="5">
        <v>0</v>
      </c>
      <c r="J985" s="5">
        <v>0</v>
      </c>
      <c r="K985" s="19">
        <v>20000</v>
      </c>
      <c r="L985" s="19">
        <v>20000</v>
      </c>
      <c r="M985" s="5">
        <v>0</v>
      </c>
      <c r="N985" s="26">
        <v>0</v>
      </c>
      <c r="O985" s="86">
        <f>SUM(L985+N985)</f>
        <v>20000</v>
      </c>
    </row>
    <row r="986" spans="1:15" ht="12" customHeight="1" x14ac:dyDescent="0.25">
      <c r="A986" s="99" t="s">
        <v>557</v>
      </c>
      <c r="B986" s="100"/>
      <c r="C986" s="100"/>
      <c r="D986" s="100"/>
      <c r="E986" s="100"/>
      <c r="F986" s="6">
        <f t="shared" ref="F986:G986" si="1005">SUM(F985)</f>
        <v>0</v>
      </c>
      <c r="G986" s="6">
        <f t="shared" si="1005"/>
        <v>0</v>
      </c>
      <c r="H986" s="73">
        <f t="shared" ref="H986:K986" si="1006">SUM(H985)</f>
        <v>0</v>
      </c>
      <c r="I986" s="6">
        <f t="shared" ref="I986" si="1007">SUM(I985)</f>
        <v>0</v>
      </c>
      <c r="J986" s="6">
        <f t="shared" si="1006"/>
        <v>0</v>
      </c>
      <c r="K986" s="6">
        <f t="shared" si="1006"/>
        <v>20000</v>
      </c>
      <c r="L986" s="6">
        <f t="shared" ref="L986" si="1008">SUM(L985)</f>
        <v>20000</v>
      </c>
      <c r="M986" s="6">
        <f t="shared" ref="M986:O986" si="1009">SUM(M985)</f>
        <v>0</v>
      </c>
      <c r="N986" s="6">
        <f t="shared" ref="N986" si="1010">SUM(N985)</f>
        <v>0</v>
      </c>
      <c r="O986" s="6">
        <f t="shared" si="1009"/>
        <v>20000</v>
      </c>
    </row>
    <row r="987" spans="1:15" ht="12" customHeight="1" outlineLevel="1" x14ac:dyDescent="0.25">
      <c r="A987" s="3" t="s">
        <v>530</v>
      </c>
      <c r="B987" s="3" t="s">
        <v>558</v>
      </c>
      <c r="C987" s="3" t="s">
        <v>559</v>
      </c>
      <c r="D987" s="3" t="s">
        <v>169</v>
      </c>
      <c r="E987" s="4" t="s">
        <v>170</v>
      </c>
      <c r="F987" s="19">
        <v>0</v>
      </c>
      <c r="G987" s="19">
        <v>0</v>
      </c>
      <c r="H987" s="44">
        <v>0</v>
      </c>
      <c r="I987" s="25">
        <v>0</v>
      </c>
      <c r="J987" s="70">
        <f>SUM(G987+I987)</f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</row>
    <row r="988" spans="1:15" ht="12" customHeight="1" outlineLevel="1" x14ac:dyDescent="0.25">
      <c r="A988" s="3" t="s">
        <v>530</v>
      </c>
      <c r="B988" s="3" t="s">
        <v>558</v>
      </c>
      <c r="C988" s="3" t="s">
        <v>559</v>
      </c>
      <c r="D988" s="3" t="s">
        <v>130</v>
      </c>
      <c r="E988" s="4" t="s">
        <v>131</v>
      </c>
      <c r="F988" s="5">
        <v>0</v>
      </c>
      <c r="G988" s="5">
        <v>0</v>
      </c>
      <c r="H988" s="44">
        <v>0</v>
      </c>
      <c r="I988" s="5">
        <v>0</v>
      </c>
      <c r="J988" s="5">
        <v>0</v>
      </c>
      <c r="K988" s="19">
        <v>0</v>
      </c>
      <c r="L988" s="19">
        <v>0</v>
      </c>
      <c r="M988" s="5">
        <v>0</v>
      </c>
      <c r="N988" s="26">
        <v>0</v>
      </c>
      <c r="O988" s="86">
        <f>SUM(L988+N988)</f>
        <v>0</v>
      </c>
    </row>
    <row r="989" spans="1:15" ht="12" customHeight="1" outlineLevel="1" x14ac:dyDescent="0.25">
      <c r="A989" s="3" t="s">
        <v>530</v>
      </c>
      <c r="B989" s="3" t="s">
        <v>558</v>
      </c>
      <c r="C989" s="3" t="s">
        <v>559</v>
      </c>
      <c r="D989" s="3" t="s">
        <v>101</v>
      </c>
      <c r="E989" s="4" t="s">
        <v>102</v>
      </c>
      <c r="F989" s="5">
        <v>0</v>
      </c>
      <c r="G989" s="5">
        <v>0</v>
      </c>
      <c r="H989" s="44">
        <v>0</v>
      </c>
      <c r="I989" s="5">
        <v>0</v>
      </c>
      <c r="J989" s="5">
        <v>0</v>
      </c>
      <c r="K989" s="19">
        <v>0</v>
      </c>
      <c r="L989" s="19">
        <v>0</v>
      </c>
      <c r="M989" s="5">
        <v>0</v>
      </c>
      <c r="N989" s="26">
        <v>0</v>
      </c>
      <c r="O989" s="86">
        <f t="shared" ref="O989:O990" si="1011">SUM(L989+N989)</f>
        <v>0</v>
      </c>
    </row>
    <row r="990" spans="1:15" ht="12" customHeight="1" outlineLevel="1" x14ac:dyDescent="0.25">
      <c r="A990" s="3" t="s">
        <v>530</v>
      </c>
      <c r="B990" s="3" t="s">
        <v>558</v>
      </c>
      <c r="C990" s="3" t="s">
        <v>559</v>
      </c>
      <c r="D990" s="3" t="s">
        <v>84</v>
      </c>
      <c r="E990" s="4" t="s">
        <v>85</v>
      </c>
      <c r="F990" s="5">
        <v>0</v>
      </c>
      <c r="G990" s="5">
        <v>0</v>
      </c>
      <c r="H990" s="44">
        <v>0</v>
      </c>
      <c r="I990" s="5">
        <v>0</v>
      </c>
      <c r="J990" s="5">
        <v>0</v>
      </c>
      <c r="K990" s="19">
        <v>50000</v>
      </c>
      <c r="L990" s="19">
        <v>50000</v>
      </c>
      <c r="M990" s="34">
        <v>0</v>
      </c>
      <c r="N990" s="26">
        <v>0</v>
      </c>
      <c r="O990" s="86">
        <f t="shared" si="1011"/>
        <v>50000</v>
      </c>
    </row>
    <row r="991" spans="1:15" ht="12" customHeight="1" x14ac:dyDescent="0.25">
      <c r="A991" s="99" t="s">
        <v>560</v>
      </c>
      <c r="B991" s="100"/>
      <c r="C991" s="100"/>
      <c r="D991" s="100"/>
      <c r="E991" s="100"/>
      <c r="F991" s="6">
        <f t="shared" ref="F991:G991" si="1012">SUM(F987:F990)</f>
        <v>0</v>
      </c>
      <c r="G991" s="6">
        <f t="shared" si="1012"/>
        <v>0</v>
      </c>
      <c r="H991" s="73">
        <f t="shared" ref="H991:K991" si="1013">SUM(H987:H990)</f>
        <v>0</v>
      </c>
      <c r="I991" s="6">
        <f t="shared" ref="I991" si="1014">SUM(I987:I990)</f>
        <v>0</v>
      </c>
      <c r="J991" s="6">
        <f t="shared" si="1013"/>
        <v>0</v>
      </c>
      <c r="K991" s="6">
        <f t="shared" si="1013"/>
        <v>50000</v>
      </c>
      <c r="L991" s="6">
        <f t="shared" ref="L991" si="1015">SUM(L987:L990)</f>
        <v>50000</v>
      </c>
      <c r="M991" s="6">
        <f t="shared" ref="M991:O991" si="1016">SUM(M987:M990)</f>
        <v>0</v>
      </c>
      <c r="N991" s="6">
        <f t="shared" ref="N991" si="1017">SUM(N987:N990)</f>
        <v>0</v>
      </c>
      <c r="O991" s="6">
        <f t="shared" si="1016"/>
        <v>50000</v>
      </c>
    </row>
    <row r="992" spans="1:15" ht="12" customHeight="1" outlineLevel="1" x14ac:dyDescent="0.25">
      <c r="A992" s="3" t="s">
        <v>530</v>
      </c>
      <c r="B992" s="3" t="s">
        <v>561</v>
      </c>
      <c r="C992" s="3" t="s">
        <v>562</v>
      </c>
      <c r="D992" s="3" t="s">
        <v>101</v>
      </c>
      <c r="E992" s="4" t="s">
        <v>102</v>
      </c>
      <c r="F992" s="5">
        <v>0</v>
      </c>
      <c r="G992" s="5">
        <v>0</v>
      </c>
      <c r="H992" s="44">
        <v>0</v>
      </c>
      <c r="I992" s="5">
        <v>0</v>
      </c>
      <c r="J992" s="5">
        <v>0</v>
      </c>
      <c r="K992" s="19">
        <v>0</v>
      </c>
      <c r="L992" s="19">
        <v>0</v>
      </c>
      <c r="M992" s="5">
        <v>0</v>
      </c>
      <c r="N992" s="26">
        <v>0</v>
      </c>
      <c r="O992" s="86">
        <f>SUM(L992+N992)</f>
        <v>0</v>
      </c>
    </row>
    <row r="993" spans="1:15" ht="12" customHeight="1" x14ac:dyDescent="0.25">
      <c r="A993" s="99" t="s">
        <v>563</v>
      </c>
      <c r="B993" s="100"/>
      <c r="C993" s="100"/>
      <c r="D993" s="100"/>
      <c r="E993" s="100"/>
      <c r="F993" s="6">
        <f t="shared" ref="F993:G993" si="1018">SUM(F992)</f>
        <v>0</v>
      </c>
      <c r="G993" s="6">
        <f t="shared" si="1018"/>
        <v>0</v>
      </c>
      <c r="H993" s="73">
        <f t="shared" ref="H993:K993" si="1019">SUM(H992)</f>
        <v>0</v>
      </c>
      <c r="I993" s="6">
        <f t="shared" ref="I993" si="1020">SUM(I992)</f>
        <v>0</v>
      </c>
      <c r="J993" s="6">
        <f t="shared" si="1019"/>
        <v>0</v>
      </c>
      <c r="K993" s="6">
        <f t="shared" si="1019"/>
        <v>0</v>
      </c>
      <c r="L993" s="6">
        <f t="shared" ref="L993" si="1021">SUM(L992)</f>
        <v>0</v>
      </c>
      <c r="M993" s="6">
        <f t="shared" ref="M993:O993" si="1022">SUM(M992)</f>
        <v>0</v>
      </c>
      <c r="N993" s="6">
        <f t="shared" ref="N993" si="1023">SUM(N992)</f>
        <v>0</v>
      </c>
      <c r="O993" s="6">
        <f t="shared" si="1022"/>
        <v>0</v>
      </c>
    </row>
    <row r="994" spans="1:15" ht="12" customHeight="1" outlineLevel="1" x14ac:dyDescent="0.25">
      <c r="A994" s="3" t="s">
        <v>530</v>
      </c>
      <c r="B994" s="3" t="s">
        <v>564</v>
      </c>
      <c r="C994" s="3" t="s">
        <v>565</v>
      </c>
      <c r="D994" s="3" t="s">
        <v>101</v>
      </c>
      <c r="E994" s="4" t="s">
        <v>102</v>
      </c>
      <c r="F994" s="5">
        <v>0</v>
      </c>
      <c r="G994" s="5">
        <v>0</v>
      </c>
      <c r="H994" s="44">
        <v>0</v>
      </c>
      <c r="I994" s="5">
        <v>0</v>
      </c>
      <c r="J994" s="5">
        <v>0</v>
      </c>
      <c r="K994" s="19">
        <v>0</v>
      </c>
      <c r="L994" s="19">
        <v>0</v>
      </c>
      <c r="M994" s="5">
        <v>0</v>
      </c>
      <c r="N994" s="26">
        <v>0</v>
      </c>
      <c r="O994" s="86">
        <f>SUM(L994+N994)</f>
        <v>0</v>
      </c>
    </row>
    <row r="995" spans="1:15" ht="12" customHeight="1" x14ac:dyDescent="0.25">
      <c r="A995" s="99" t="s">
        <v>566</v>
      </c>
      <c r="B995" s="100"/>
      <c r="C995" s="100"/>
      <c r="D995" s="100"/>
      <c r="E995" s="100"/>
      <c r="F995" s="6">
        <f t="shared" ref="F995:G995" si="1024">SUM(F994)</f>
        <v>0</v>
      </c>
      <c r="G995" s="6">
        <f t="shared" si="1024"/>
        <v>0</v>
      </c>
      <c r="H995" s="73">
        <f t="shared" ref="H995:K995" si="1025">SUM(H994)</f>
        <v>0</v>
      </c>
      <c r="I995" s="6">
        <f t="shared" ref="I995" si="1026">SUM(I994)</f>
        <v>0</v>
      </c>
      <c r="J995" s="6">
        <f t="shared" si="1025"/>
        <v>0</v>
      </c>
      <c r="K995" s="6">
        <f t="shared" si="1025"/>
        <v>0</v>
      </c>
      <c r="L995" s="6">
        <f t="shared" ref="L995" si="1027">SUM(L994)</f>
        <v>0</v>
      </c>
      <c r="M995" s="6">
        <f t="shared" ref="M995:O995" si="1028">SUM(M994)</f>
        <v>0</v>
      </c>
      <c r="N995" s="6">
        <f t="shared" ref="N995" si="1029">SUM(N994)</f>
        <v>0</v>
      </c>
      <c r="O995" s="6">
        <f t="shared" si="1028"/>
        <v>0</v>
      </c>
    </row>
    <row r="996" spans="1:15" ht="12" customHeight="1" outlineLevel="1" x14ac:dyDescent="0.25">
      <c r="A996" s="3" t="s">
        <v>530</v>
      </c>
      <c r="B996" s="3" t="s">
        <v>567</v>
      </c>
      <c r="C996" s="3" t="s">
        <v>568</v>
      </c>
      <c r="D996" s="3" t="s">
        <v>128</v>
      </c>
      <c r="E996" s="4" t="s">
        <v>129</v>
      </c>
      <c r="F996" s="5">
        <v>0</v>
      </c>
      <c r="G996" s="5">
        <v>0</v>
      </c>
      <c r="H996" s="44">
        <v>0</v>
      </c>
      <c r="I996" s="5">
        <v>0</v>
      </c>
      <c r="J996" s="5">
        <v>0</v>
      </c>
      <c r="K996" s="19">
        <v>0</v>
      </c>
      <c r="L996" s="19">
        <v>0</v>
      </c>
      <c r="M996" s="5">
        <v>0</v>
      </c>
      <c r="N996" s="26">
        <v>0</v>
      </c>
      <c r="O996" s="86">
        <f>SUM(L996+N996)</f>
        <v>0</v>
      </c>
    </row>
    <row r="997" spans="1:15" ht="12" customHeight="1" outlineLevel="1" x14ac:dyDescent="0.25">
      <c r="A997" s="3" t="s">
        <v>530</v>
      </c>
      <c r="B997" s="3" t="s">
        <v>567</v>
      </c>
      <c r="C997" s="3" t="s">
        <v>568</v>
      </c>
      <c r="D997" s="3" t="s">
        <v>130</v>
      </c>
      <c r="E997" s="4" t="s">
        <v>131</v>
      </c>
      <c r="F997" s="5">
        <v>0</v>
      </c>
      <c r="G997" s="5">
        <v>0</v>
      </c>
      <c r="H997" s="44">
        <v>0</v>
      </c>
      <c r="I997" s="5">
        <v>0</v>
      </c>
      <c r="J997" s="5">
        <v>0</v>
      </c>
      <c r="K997" s="19">
        <v>10000</v>
      </c>
      <c r="L997" s="19">
        <v>10000</v>
      </c>
      <c r="M997" s="5">
        <v>0</v>
      </c>
      <c r="N997" s="26">
        <v>0</v>
      </c>
      <c r="O997" s="86">
        <f t="shared" ref="O997:O1000" si="1030">SUM(L997+N997)</f>
        <v>10000</v>
      </c>
    </row>
    <row r="998" spans="1:15" ht="12" customHeight="1" outlineLevel="1" x14ac:dyDescent="0.25">
      <c r="A998" s="3" t="s">
        <v>530</v>
      </c>
      <c r="B998" s="3" t="s">
        <v>567</v>
      </c>
      <c r="C998" s="3" t="s">
        <v>568</v>
      </c>
      <c r="D998" s="3" t="s">
        <v>101</v>
      </c>
      <c r="E998" s="4" t="s">
        <v>102</v>
      </c>
      <c r="F998" s="5">
        <v>0</v>
      </c>
      <c r="G998" s="5">
        <v>0</v>
      </c>
      <c r="H998" s="44">
        <v>0</v>
      </c>
      <c r="I998" s="5">
        <v>0</v>
      </c>
      <c r="J998" s="5">
        <v>0</v>
      </c>
      <c r="K998" s="19">
        <v>0</v>
      </c>
      <c r="L998" s="19">
        <v>0</v>
      </c>
      <c r="M998" s="5">
        <v>0</v>
      </c>
      <c r="N998" s="26">
        <v>0</v>
      </c>
      <c r="O998" s="86">
        <f t="shared" si="1030"/>
        <v>0</v>
      </c>
    </row>
    <row r="999" spans="1:15" ht="12" customHeight="1" outlineLevel="1" x14ac:dyDescent="0.25">
      <c r="A999" s="3" t="s">
        <v>530</v>
      </c>
      <c r="B999" s="3" t="s">
        <v>567</v>
      </c>
      <c r="C999" s="3" t="s">
        <v>568</v>
      </c>
      <c r="D999" s="3" t="s">
        <v>84</v>
      </c>
      <c r="E999" s="4" t="s">
        <v>85</v>
      </c>
      <c r="F999" s="5">
        <v>0</v>
      </c>
      <c r="G999" s="5">
        <v>0</v>
      </c>
      <c r="H999" s="44">
        <v>0</v>
      </c>
      <c r="I999" s="5">
        <v>0</v>
      </c>
      <c r="J999" s="5">
        <v>0</v>
      </c>
      <c r="K999" s="19">
        <v>0</v>
      </c>
      <c r="L999" s="19">
        <v>0</v>
      </c>
      <c r="M999" s="5">
        <v>0</v>
      </c>
      <c r="N999" s="26">
        <v>0</v>
      </c>
      <c r="O999" s="86">
        <f t="shared" si="1030"/>
        <v>0</v>
      </c>
    </row>
    <row r="1000" spans="1:15" ht="12" customHeight="1" outlineLevel="1" x14ac:dyDescent="0.25">
      <c r="A1000" s="3" t="s">
        <v>530</v>
      </c>
      <c r="B1000" s="3" t="s">
        <v>567</v>
      </c>
      <c r="C1000" s="3" t="s">
        <v>568</v>
      </c>
      <c r="D1000" s="3" t="s">
        <v>569</v>
      </c>
      <c r="E1000" s="4" t="s">
        <v>570</v>
      </c>
      <c r="F1000" s="5">
        <v>0</v>
      </c>
      <c r="G1000" s="5">
        <v>0</v>
      </c>
      <c r="H1000" s="44">
        <v>0</v>
      </c>
      <c r="I1000" s="5">
        <v>0</v>
      </c>
      <c r="J1000" s="5">
        <v>0</v>
      </c>
      <c r="K1000" s="19">
        <v>10000</v>
      </c>
      <c r="L1000" s="19">
        <v>10000</v>
      </c>
      <c r="M1000" s="5">
        <v>0</v>
      </c>
      <c r="N1000" s="26">
        <v>0</v>
      </c>
      <c r="O1000" s="86">
        <f t="shared" si="1030"/>
        <v>10000</v>
      </c>
    </row>
    <row r="1001" spans="1:15" ht="12" customHeight="1" x14ac:dyDescent="0.25">
      <c r="A1001" s="99" t="s">
        <v>571</v>
      </c>
      <c r="B1001" s="100"/>
      <c r="C1001" s="100"/>
      <c r="D1001" s="100"/>
      <c r="E1001" s="100"/>
      <c r="F1001" s="6">
        <f t="shared" ref="F1001:G1001" si="1031">SUM(F996:F1000)</f>
        <v>0</v>
      </c>
      <c r="G1001" s="6">
        <f t="shared" si="1031"/>
        <v>0</v>
      </c>
      <c r="H1001" s="73">
        <f t="shared" ref="H1001:K1001" si="1032">SUM(H996:H1000)</f>
        <v>0</v>
      </c>
      <c r="I1001" s="6">
        <f t="shared" ref="I1001" si="1033">SUM(I996:I1000)</f>
        <v>0</v>
      </c>
      <c r="J1001" s="6">
        <f t="shared" si="1032"/>
        <v>0</v>
      </c>
      <c r="K1001" s="6">
        <f t="shared" si="1032"/>
        <v>20000</v>
      </c>
      <c r="L1001" s="6">
        <f t="shared" ref="L1001" si="1034">SUM(L996:L1000)</f>
        <v>20000</v>
      </c>
      <c r="M1001" s="6">
        <f t="shared" ref="M1001:O1001" si="1035">SUM(M996:M1000)</f>
        <v>0</v>
      </c>
      <c r="N1001" s="6">
        <f t="shared" ref="N1001" si="1036">SUM(N996:N1000)</f>
        <v>0</v>
      </c>
      <c r="O1001" s="6">
        <f t="shared" si="1035"/>
        <v>20000</v>
      </c>
    </row>
    <row r="1002" spans="1:15" s="7" customFormat="1" ht="12" customHeight="1" x14ac:dyDescent="0.25">
      <c r="A1002" s="104" t="s">
        <v>572</v>
      </c>
      <c r="B1002" s="105"/>
      <c r="C1002" s="105"/>
      <c r="D1002" s="105"/>
      <c r="E1002" s="105"/>
      <c r="F1002" s="10">
        <f t="shared" ref="F1002:G1002" si="1037">SUM(F955,F957,F963,F965,F967,F975,F977,F980,F984,F986,F991,F993,F995,F1001)</f>
        <v>1680000</v>
      </c>
      <c r="G1002" s="10">
        <f t="shared" si="1037"/>
        <v>1680000</v>
      </c>
      <c r="H1002" s="74">
        <f t="shared" ref="H1002:K1002" si="1038">SUM(H955,H957,H963,H965,H967,H975,H977,H980,H984,H986,H991,H993,H995,H1001)</f>
        <v>0</v>
      </c>
      <c r="I1002" s="10">
        <f t="shared" ref="I1002" si="1039">SUM(I955,I957,I963,I965,I967,I975,I977,I980,I984,I986,I991,I993,I995,I1001)</f>
        <v>0</v>
      </c>
      <c r="J1002" s="10">
        <f t="shared" si="1038"/>
        <v>1680000</v>
      </c>
      <c r="K1002" s="10">
        <f t="shared" si="1038"/>
        <v>9095000</v>
      </c>
      <c r="L1002" s="10">
        <f t="shared" ref="L1002" si="1040">SUM(L955,L957,L963,L965,L967,L975,L977,L980,L984,L986,L991,L993,L995,L1001)</f>
        <v>9095000</v>
      </c>
      <c r="M1002" s="10">
        <f t="shared" ref="M1002:O1002" si="1041">SUM(M955,M957,M963,M965,M967,M975,M977,M980,M984,M986,M991,M993,M995,M1001)</f>
        <v>0</v>
      </c>
      <c r="N1002" s="10">
        <f t="shared" ref="N1002" si="1042">SUM(N955,N957,N963,N965,N967,N975,N977,N980,N984,N986,N991,N993,N995,N1001)</f>
        <v>0</v>
      </c>
      <c r="O1002" s="10">
        <f t="shared" si="1041"/>
        <v>9095000</v>
      </c>
    </row>
    <row r="1003" spans="1:15" s="7" customFormat="1" ht="12" customHeight="1" x14ac:dyDescent="0.25">
      <c r="A1003" s="45" t="s">
        <v>573</v>
      </c>
      <c r="B1003" s="40" t="s">
        <v>652</v>
      </c>
      <c r="C1003" s="40"/>
      <c r="D1003" s="40" t="s">
        <v>297</v>
      </c>
      <c r="E1003" s="4" t="s">
        <v>298</v>
      </c>
      <c r="F1003" s="19">
        <v>0</v>
      </c>
      <c r="G1003" s="19">
        <v>0</v>
      </c>
      <c r="H1003" s="75">
        <v>0</v>
      </c>
      <c r="I1003" s="25">
        <v>0</v>
      </c>
      <c r="J1003" s="70">
        <f>SUM(G1003+I1003)</f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</row>
    <row r="1004" spans="1:15" ht="12" customHeight="1" outlineLevel="1" x14ac:dyDescent="0.25">
      <c r="A1004" s="3" t="s">
        <v>573</v>
      </c>
      <c r="B1004" s="3" t="s">
        <v>574</v>
      </c>
      <c r="C1004" s="3" t="s">
        <v>252</v>
      </c>
      <c r="D1004" s="3" t="s">
        <v>101</v>
      </c>
      <c r="E1004" s="4" t="s">
        <v>102</v>
      </c>
      <c r="F1004" s="5">
        <v>0</v>
      </c>
      <c r="G1004" s="5">
        <v>0</v>
      </c>
      <c r="H1004" s="44">
        <v>0</v>
      </c>
      <c r="I1004" s="5">
        <v>0</v>
      </c>
      <c r="J1004" s="5">
        <v>0</v>
      </c>
      <c r="K1004" s="19">
        <v>5000</v>
      </c>
      <c r="L1004" s="19">
        <v>5000</v>
      </c>
      <c r="M1004" s="5">
        <v>0</v>
      </c>
      <c r="N1004" s="26">
        <v>0</v>
      </c>
      <c r="O1004" s="86">
        <f>SUM(L1004+N1004)</f>
        <v>5000</v>
      </c>
    </row>
    <row r="1005" spans="1:15" ht="12" customHeight="1" outlineLevel="1" x14ac:dyDescent="0.25">
      <c r="A1005" s="3" t="s">
        <v>573</v>
      </c>
      <c r="B1005" s="3" t="s">
        <v>652</v>
      </c>
      <c r="C1005" s="3" t="s">
        <v>159</v>
      </c>
      <c r="D1005" s="3" t="s">
        <v>653</v>
      </c>
      <c r="E1005" s="4" t="s">
        <v>654</v>
      </c>
      <c r="F1005" s="5">
        <v>0</v>
      </c>
      <c r="G1005" s="5">
        <v>0</v>
      </c>
      <c r="H1005" s="44">
        <v>0</v>
      </c>
      <c r="I1005" s="5">
        <v>0</v>
      </c>
      <c r="J1005" s="5">
        <v>0</v>
      </c>
      <c r="K1005" s="19">
        <v>0</v>
      </c>
      <c r="L1005" s="19">
        <v>0</v>
      </c>
      <c r="M1005" s="5">
        <v>0</v>
      </c>
      <c r="N1005" s="26">
        <v>0</v>
      </c>
      <c r="O1005" s="86">
        <f>SUM(L1005+N1005)</f>
        <v>0</v>
      </c>
    </row>
    <row r="1006" spans="1:15" ht="12" customHeight="1" x14ac:dyDescent="0.25">
      <c r="A1006" s="99" t="s">
        <v>575</v>
      </c>
      <c r="B1006" s="100"/>
      <c r="C1006" s="100"/>
      <c r="D1006" s="100"/>
      <c r="E1006" s="100"/>
      <c r="F1006" s="6">
        <f t="shared" ref="F1006:G1006" si="1043">SUM(F1003:F1005)</f>
        <v>0</v>
      </c>
      <c r="G1006" s="6">
        <f t="shared" si="1043"/>
        <v>0</v>
      </c>
      <c r="H1006" s="73">
        <f t="shared" ref="H1006:J1006" si="1044">SUM(H1003:H1005)</f>
        <v>0</v>
      </c>
      <c r="I1006" s="6">
        <f t="shared" ref="I1006" si="1045">SUM(I1003:I1005)</f>
        <v>0</v>
      </c>
      <c r="J1006" s="6">
        <f t="shared" si="1044"/>
        <v>0</v>
      </c>
      <c r="K1006" s="6">
        <f t="shared" ref="K1006:L1006" si="1046">SUM(K1003:K1005)</f>
        <v>5000</v>
      </c>
      <c r="L1006" s="6">
        <f t="shared" si="1046"/>
        <v>5000</v>
      </c>
      <c r="M1006" s="6">
        <f t="shared" ref="M1006:O1006" si="1047">SUM(M1003:M1005)</f>
        <v>0</v>
      </c>
      <c r="N1006" s="6">
        <f t="shared" ref="N1006" si="1048">SUM(N1003:N1005)</f>
        <v>0</v>
      </c>
      <c r="O1006" s="6">
        <f t="shared" si="1047"/>
        <v>5000</v>
      </c>
    </row>
    <row r="1007" spans="1:15" s="7" customFormat="1" ht="12" customHeight="1" x14ac:dyDescent="0.25">
      <c r="A1007" s="104" t="s">
        <v>576</v>
      </c>
      <c r="B1007" s="105"/>
      <c r="C1007" s="105"/>
      <c r="D1007" s="105"/>
      <c r="E1007" s="105"/>
      <c r="F1007" s="10">
        <f t="shared" ref="F1007:G1007" si="1049">SUM(F1006)</f>
        <v>0</v>
      </c>
      <c r="G1007" s="10">
        <f t="shared" si="1049"/>
        <v>0</v>
      </c>
      <c r="H1007" s="74">
        <f t="shared" ref="H1007:J1007" si="1050">SUM(H1006)</f>
        <v>0</v>
      </c>
      <c r="I1007" s="10">
        <f t="shared" ref="I1007" si="1051">SUM(I1006)</f>
        <v>0</v>
      </c>
      <c r="J1007" s="10">
        <f t="shared" si="1050"/>
        <v>0</v>
      </c>
      <c r="K1007" s="10">
        <f t="shared" ref="K1007:L1007" si="1052">SUM(K1006)</f>
        <v>5000</v>
      </c>
      <c r="L1007" s="10">
        <f t="shared" si="1052"/>
        <v>5000</v>
      </c>
      <c r="M1007" s="10">
        <f t="shared" ref="M1007:O1007" si="1053">SUM(M1006)</f>
        <v>0</v>
      </c>
      <c r="N1007" s="10">
        <f t="shared" ref="N1007" si="1054">SUM(N1006)</f>
        <v>0</v>
      </c>
      <c r="O1007" s="10">
        <f t="shared" si="1053"/>
        <v>5000</v>
      </c>
    </row>
    <row r="1008" spans="1:15" s="7" customFormat="1" ht="12" customHeight="1" x14ac:dyDescent="0.25">
      <c r="A1008" s="104" t="s">
        <v>577</v>
      </c>
      <c r="B1008" s="105"/>
      <c r="C1008" s="105"/>
      <c r="D1008" s="105"/>
      <c r="E1008" s="105"/>
      <c r="F1008" s="10">
        <f t="shared" ref="F1008:G1008" si="1055">SUM(F48,F52,F94,F104,F295,F450,F471,F566,F660,F870,F892,F903,F923,F941,F1002,F1007)</f>
        <v>108437261</v>
      </c>
      <c r="G1008" s="10">
        <f t="shared" si="1055"/>
        <v>108437261</v>
      </c>
      <c r="H1008" s="74">
        <f t="shared" ref="H1008:O1008" si="1056">SUM(H48,H52,H94,H104,H295,H450,H471,H566,H660,H870,H892,H903,H923,H941,H1002,H1007)</f>
        <v>0</v>
      </c>
      <c r="I1008" s="10">
        <f t="shared" ref="I1008" si="1057">SUM(I48,I52,I94,I104,I295,I450,I471,I566,I660,I870,I892,I903,I923,I941,I1002,I1007)</f>
        <v>0</v>
      </c>
      <c r="J1008" s="10">
        <f t="shared" si="1056"/>
        <v>108437261</v>
      </c>
      <c r="K1008" s="10">
        <f t="shared" ref="K1008:L1008" si="1058">SUM(K48,K52,K94,K104,K295,K450,K471,K566,K660,K870,K892,K903,K923,K941,K1002,K1007)</f>
        <v>126209661</v>
      </c>
      <c r="L1008" s="10">
        <f t="shared" si="1058"/>
        <v>126209661</v>
      </c>
      <c r="M1008" s="10">
        <f t="shared" si="1056"/>
        <v>0</v>
      </c>
      <c r="N1008" s="10">
        <f t="shared" ref="N1008" si="1059">SUM(N48,N52,N94,N104,N295,N450,N471,N566,N660,N870,N892,N903,N923,N941,N1002,N1007)</f>
        <v>0</v>
      </c>
      <c r="O1008" s="10">
        <f t="shared" si="1056"/>
        <v>126209661</v>
      </c>
    </row>
    <row r="1010" spans="1:16" x14ac:dyDescent="0.25">
      <c r="A1010" s="12" t="s">
        <v>578</v>
      </c>
      <c r="B1010" s="12"/>
      <c r="C1010" s="12"/>
      <c r="D1010" s="12">
        <v>8115</v>
      </c>
      <c r="E1010" s="12" t="s">
        <v>579</v>
      </c>
      <c r="F1010" s="13">
        <v>22000000</v>
      </c>
      <c r="G1010" s="13">
        <v>22000000</v>
      </c>
      <c r="H1010" s="13"/>
      <c r="I1010" s="13"/>
      <c r="J1010" s="13">
        <v>22000000</v>
      </c>
      <c r="K1010" s="12"/>
      <c r="L1010" s="12"/>
      <c r="M1010" s="12"/>
      <c r="N1010" s="12"/>
      <c r="O1010" s="12"/>
      <c r="P1010" t="s">
        <v>603</v>
      </c>
    </row>
    <row r="1011" spans="1:16" x14ac:dyDescent="0.25">
      <c r="A1011" s="12" t="s">
        <v>578</v>
      </c>
      <c r="B1011" s="12"/>
      <c r="C1011" s="12"/>
      <c r="D1011" s="12"/>
      <c r="E1011" s="12" t="s">
        <v>580</v>
      </c>
      <c r="F1011" s="12"/>
      <c r="G1011" s="12"/>
      <c r="H1011" s="12"/>
      <c r="I1011" s="12"/>
      <c r="J1011" s="12"/>
      <c r="K1011" s="13">
        <v>0</v>
      </c>
      <c r="L1011" s="13">
        <v>0</v>
      </c>
      <c r="M1011" s="13">
        <v>0</v>
      </c>
      <c r="N1011" s="13">
        <v>0</v>
      </c>
      <c r="O1011" s="13">
        <v>0</v>
      </c>
    </row>
    <row r="1012" spans="1:16" x14ac:dyDescent="0.25">
      <c r="A1012" s="12"/>
      <c r="B1012" s="12"/>
      <c r="C1012" s="12"/>
      <c r="D1012" s="12"/>
      <c r="E1012" s="12" t="s">
        <v>581</v>
      </c>
      <c r="F1012" s="12"/>
      <c r="G1012" s="12"/>
      <c r="H1012" s="12"/>
      <c r="I1012" s="12"/>
      <c r="J1012" s="12"/>
      <c r="K1012" s="13">
        <v>0</v>
      </c>
      <c r="L1012" s="13">
        <v>0</v>
      </c>
      <c r="M1012" s="13">
        <v>0</v>
      </c>
      <c r="N1012" s="13">
        <v>0</v>
      </c>
      <c r="O1012" s="13">
        <v>0</v>
      </c>
    </row>
    <row r="1013" spans="1:16" x14ac:dyDescent="0.25">
      <c r="A1013" s="12"/>
      <c r="B1013" s="12"/>
      <c r="C1013" s="12"/>
      <c r="D1013" s="12"/>
      <c r="E1013" s="12" t="s">
        <v>582</v>
      </c>
      <c r="F1013" s="12"/>
      <c r="G1013" s="12"/>
      <c r="H1013" s="12"/>
      <c r="I1013" s="12"/>
      <c r="J1013" s="12"/>
      <c r="K1013" s="13">
        <v>1500000</v>
      </c>
      <c r="L1013" s="13">
        <v>1500000</v>
      </c>
      <c r="M1013" s="13">
        <v>0</v>
      </c>
      <c r="N1013" s="13">
        <v>0</v>
      </c>
      <c r="O1013" s="13">
        <v>1500000</v>
      </c>
    </row>
    <row r="1014" spans="1:16" x14ac:dyDescent="0.25">
      <c r="A1014" s="12"/>
      <c r="B1014" s="12"/>
      <c r="C1014" s="12"/>
      <c r="D1014" s="12"/>
      <c r="E1014" s="12" t="s">
        <v>632</v>
      </c>
      <c r="F1014" s="13">
        <v>0</v>
      </c>
      <c r="G1014" s="13">
        <v>0</v>
      </c>
      <c r="H1014" s="12"/>
      <c r="I1014" s="12"/>
      <c r="J1014" s="13">
        <v>0</v>
      </c>
      <c r="K1014" s="13">
        <v>2727600</v>
      </c>
      <c r="L1014" s="13">
        <v>2727600</v>
      </c>
      <c r="M1014" s="13"/>
      <c r="N1014" s="13">
        <v>0</v>
      </c>
      <c r="O1014" s="13">
        <v>2727600</v>
      </c>
    </row>
    <row r="1016" spans="1:16" x14ac:dyDescent="0.25">
      <c r="A1016" s="14"/>
      <c r="B1016" s="14"/>
      <c r="C1016" s="14"/>
      <c r="D1016" s="14"/>
      <c r="E1016" s="14" t="s">
        <v>583</v>
      </c>
      <c r="F1016" s="15">
        <f>SUM(F1008,F1010,F1014)</f>
        <v>130437261</v>
      </c>
      <c r="G1016" s="15">
        <f>SUM(G1008,G1010,G1014)</f>
        <v>130437261</v>
      </c>
      <c r="H1016" s="15">
        <f>SUM(H1008)</f>
        <v>0</v>
      </c>
      <c r="I1016" s="15">
        <f>SUM(I1008)</f>
        <v>0</v>
      </c>
      <c r="J1016" s="15">
        <f>SUM(J1008,J1010,J1014)</f>
        <v>130437261</v>
      </c>
      <c r="K1016" s="15">
        <f t="shared" ref="K1016:L1016" si="1060">SUM(K1008,K1011,K1012,K1013,K1014)</f>
        <v>130437261</v>
      </c>
      <c r="L1016" s="15">
        <f t="shared" si="1060"/>
        <v>130437261</v>
      </c>
      <c r="M1016" s="15">
        <f t="shared" ref="M1016:O1016" si="1061">SUM(M1008,M1011,M1012,M1013,M1014)</f>
        <v>0</v>
      </c>
      <c r="N1016" s="15">
        <f t="shared" ref="N1016" si="1062">SUM(N1008,N1011,N1012,N1013,N1014)</f>
        <v>0</v>
      </c>
      <c r="O1016" s="15">
        <f t="shared" si="1061"/>
        <v>130437261</v>
      </c>
    </row>
    <row r="1018" spans="1:16" x14ac:dyDescent="0.25">
      <c r="A1018" s="23"/>
      <c r="B1018" s="23"/>
      <c r="C1018" s="23"/>
      <c r="D1018" s="23"/>
      <c r="E1018" t="s">
        <v>588</v>
      </c>
    </row>
    <row r="1019" spans="1:16" x14ac:dyDescent="0.25">
      <c r="A1019" s="24"/>
      <c r="B1019" s="24"/>
      <c r="C1019" s="24"/>
      <c r="D1019" s="24"/>
      <c r="E1019" t="s">
        <v>589</v>
      </c>
    </row>
  </sheetData>
  <autoFilter ref="A4:O1008" xr:uid="{00000000-0009-0000-0000-000000000000}"/>
  <mergeCells count="184">
    <mergeCell ref="P973:U975"/>
    <mergeCell ref="A955:E955"/>
    <mergeCell ref="A957:E957"/>
    <mergeCell ref="A963:E963"/>
    <mergeCell ref="A967:E967"/>
    <mergeCell ref="A975:E975"/>
    <mergeCell ref="A928:E928"/>
    <mergeCell ref="A936:E936"/>
    <mergeCell ref="A938:E938"/>
    <mergeCell ref="A940:E940"/>
    <mergeCell ref="A941:E941"/>
    <mergeCell ref="A965:E965"/>
    <mergeCell ref="A1007:E1007"/>
    <mergeCell ref="A1008:E1008"/>
    <mergeCell ref="A993:E993"/>
    <mergeCell ref="A995:E995"/>
    <mergeCell ref="A1001:E1001"/>
    <mergeCell ref="A1002:E1002"/>
    <mergeCell ref="A1006:E1006"/>
    <mergeCell ref="A977:E977"/>
    <mergeCell ref="A980:E980"/>
    <mergeCell ref="A984:E984"/>
    <mergeCell ref="A986:E986"/>
    <mergeCell ref="A991:E991"/>
    <mergeCell ref="A922:E922"/>
    <mergeCell ref="A923:E923"/>
    <mergeCell ref="A926:E926"/>
    <mergeCell ref="A892:E892"/>
    <mergeCell ref="A900:E900"/>
    <mergeCell ref="A902:E902"/>
    <mergeCell ref="A903:E903"/>
    <mergeCell ref="A906:E906"/>
    <mergeCell ref="A878:E878"/>
    <mergeCell ref="A882:E882"/>
    <mergeCell ref="A884:E884"/>
    <mergeCell ref="A886:E886"/>
    <mergeCell ref="A891:E891"/>
    <mergeCell ref="A914:E914"/>
    <mergeCell ref="A880:E880"/>
    <mergeCell ref="A908:E908"/>
    <mergeCell ref="A869:E869"/>
    <mergeCell ref="A870:E870"/>
    <mergeCell ref="A872:E872"/>
    <mergeCell ref="A874:E874"/>
    <mergeCell ref="A876:E876"/>
    <mergeCell ref="A803:E803"/>
    <mergeCell ref="A813:E813"/>
    <mergeCell ref="A824:E824"/>
    <mergeCell ref="A840:E840"/>
    <mergeCell ref="A850:E850"/>
    <mergeCell ref="A752:E752"/>
    <mergeCell ref="A793:E793"/>
    <mergeCell ref="A795:E795"/>
    <mergeCell ref="A797:E797"/>
    <mergeCell ref="A801:E801"/>
    <mergeCell ref="A691:E691"/>
    <mergeCell ref="A699:E699"/>
    <mergeCell ref="A706:E706"/>
    <mergeCell ref="A720:E720"/>
    <mergeCell ref="A732:E732"/>
    <mergeCell ref="A659:E659"/>
    <mergeCell ref="A660:E660"/>
    <mergeCell ref="A671:E671"/>
    <mergeCell ref="A681:E681"/>
    <mergeCell ref="A593:E593"/>
    <mergeCell ref="A601:E601"/>
    <mergeCell ref="A614:E614"/>
    <mergeCell ref="A639:E639"/>
    <mergeCell ref="A642:E642"/>
    <mergeCell ref="A556:E556"/>
    <mergeCell ref="A566:E566"/>
    <mergeCell ref="A579:E579"/>
    <mergeCell ref="A581:E581"/>
    <mergeCell ref="A558:E558"/>
    <mergeCell ref="A519:E519"/>
    <mergeCell ref="A523:E523"/>
    <mergeCell ref="A536:E536"/>
    <mergeCell ref="A538:E538"/>
    <mergeCell ref="A552:E552"/>
    <mergeCell ref="A565:E565"/>
    <mergeCell ref="A471:E471"/>
    <mergeCell ref="A502:E502"/>
    <mergeCell ref="A509:E509"/>
    <mergeCell ref="A512:E512"/>
    <mergeCell ref="A516:E516"/>
    <mergeCell ref="A461:E461"/>
    <mergeCell ref="A464:E464"/>
    <mergeCell ref="A466:E466"/>
    <mergeCell ref="A468:E468"/>
    <mergeCell ref="A470:E470"/>
    <mergeCell ref="A445:E445"/>
    <mergeCell ref="A447:E447"/>
    <mergeCell ref="A449:E449"/>
    <mergeCell ref="A450:E450"/>
    <mergeCell ref="A457:E457"/>
    <mergeCell ref="A392:E392"/>
    <mergeCell ref="A398:E398"/>
    <mergeCell ref="A402:E402"/>
    <mergeCell ref="A407:E407"/>
    <mergeCell ref="A415:E415"/>
    <mergeCell ref="A418:E418"/>
    <mergeCell ref="A423:E423"/>
    <mergeCell ref="A427:E427"/>
    <mergeCell ref="A431:E431"/>
    <mergeCell ref="A435:E435"/>
    <mergeCell ref="A437:E437"/>
    <mergeCell ref="A439:E439"/>
    <mergeCell ref="A360:E360"/>
    <mergeCell ref="A372:E372"/>
    <mergeCell ref="A374:E374"/>
    <mergeCell ref="A378:E378"/>
    <mergeCell ref="A388:E388"/>
    <mergeCell ref="A350:E350"/>
    <mergeCell ref="A352:E352"/>
    <mergeCell ref="A354:E354"/>
    <mergeCell ref="A356:E356"/>
    <mergeCell ref="A358:E358"/>
    <mergeCell ref="A316:E316"/>
    <mergeCell ref="A332:E332"/>
    <mergeCell ref="A334:E334"/>
    <mergeCell ref="A336:E336"/>
    <mergeCell ref="A343:E343"/>
    <mergeCell ref="A297:E297"/>
    <mergeCell ref="A302:E302"/>
    <mergeCell ref="A307:E307"/>
    <mergeCell ref="A310:E310"/>
    <mergeCell ref="A312:E312"/>
    <mergeCell ref="A321:E321"/>
    <mergeCell ref="A324:E324"/>
    <mergeCell ref="A326:E326"/>
    <mergeCell ref="A328:E328"/>
    <mergeCell ref="A330:E330"/>
    <mergeCell ref="A261:E261"/>
    <mergeCell ref="A265:E265"/>
    <mergeCell ref="A272:E272"/>
    <mergeCell ref="A294:E294"/>
    <mergeCell ref="A295:E295"/>
    <mergeCell ref="A175:E175"/>
    <mergeCell ref="A199:E199"/>
    <mergeCell ref="A201:E201"/>
    <mergeCell ref="A215:E215"/>
    <mergeCell ref="A249:E249"/>
    <mergeCell ref="A224:E224"/>
    <mergeCell ref="A217:E217"/>
    <mergeCell ref="A45:E45"/>
    <mergeCell ref="A93:E93"/>
    <mergeCell ref="A94:E94"/>
    <mergeCell ref="A98:E98"/>
    <mergeCell ref="A103:E103"/>
    <mergeCell ref="A104:E104"/>
    <mergeCell ref="A59:E59"/>
    <mergeCell ref="A61:E61"/>
    <mergeCell ref="A66:E66"/>
    <mergeCell ref="A68:E68"/>
    <mergeCell ref="A70:E70"/>
    <mergeCell ref="A47:E47"/>
    <mergeCell ref="A48:E48"/>
    <mergeCell ref="A51:E51"/>
    <mergeCell ref="A52:E52"/>
    <mergeCell ref="A57:E57"/>
    <mergeCell ref="P485:R485"/>
    <mergeCell ref="P491:R491"/>
    <mergeCell ref="A37:E37"/>
    <mergeCell ref="A39:E39"/>
    <mergeCell ref="A41:E41"/>
    <mergeCell ref="A43:E43"/>
    <mergeCell ref="A1:O1"/>
    <mergeCell ref="A2:O2"/>
    <mergeCell ref="A3:O3"/>
    <mergeCell ref="C10:C11"/>
    <mergeCell ref="A27:E27"/>
    <mergeCell ref="A29:E29"/>
    <mergeCell ref="A31:E31"/>
    <mergeCell ref="A33:E33"/>
    <mergeCell ref="A35:E35"/>
    <mergeCell ref="C14:C15"/>
    <mergeCell ref="A21:E21"/>
    <mergeCell ref="A23:E23"/>
    <mergeCell ref="A25:E25"/>
    <mergeCell ref="A123:E123"/>
    <mergeCell ref="A130:E130"/>
    <mergeCell ref="A139:E139"/>
    <mergeCell ref="A144:E144"/>
    <mergeCell ref="A154:E154"/>
  </mergeCells>
  <phoneticPr fontId="13" type="noConversion"/>
  <pageMargins left="0.23622047244094491" right="0.23622047244094491" top="0.74803149606299213" bottom="0.74803149606299213" header="0.31496062992125984" footer="0.31496062992125984"/>
  <pageSetup scale="58" fitToHeight="0" orientation="landscape" cellComments="asDisplayed" r:id="rId1"/>
  <ignoredErrors>
    <ignoredError sqref="H1016 J21 J23:J24 J26 J28 J30 J32:J46 J201 J217 J467 J581 J965 J967 J642 O57 O60 O66 O68:O69 O98 O130 O307 O310 O312 O316 O324 O326:O335 O350 O352:O359 O372 O415 O438 O445 O447:O448 O464 O502 O509 O519 O536 O552 O556 O671 O681 O691 O699 O706 O720 O796:O797 O813 O824 O840 O873:O885 O906 O926 O936 O938:O939 O955 O957 O975 O977 O980 O984 O991 O993:O995 O512 O516" formula="1"/>
    <ignoredError sqref="J954 O55:O56 O58 O73:O92 O142:O143 O262:O264 O421:O422 O80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Škrabal Oldřich</cp:lastModifiedBy>
  <cp:revision/>
  <cp:lastPrinted>2024-11-28T07:19:39Z</cp:lastPrinted>
  <dcterms:created xsi:type="dcterms:W3CDTF">2022-08-05T05:30:08Z</dcterms:created>
  <dcterms:modified xsi:type="dcterms:W3CDTF">2025-02-10T15:55:30Z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