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8_{DDA23AF0-DC11-46B2-9987-C100FD52AF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K123" i="1" l="1"/>
  <c r="H124" i="1"/>
  <c r="H123" i="1"/>
  <c r="E123" i="1"/>
  <c r="F123" i="1"/>
  <c r="G123" i="1"/>
  <c r="I123" i="1"/>
  <c r="J123" i="1"/>
  <c r="E124" i="1"/>
  <c r="F124" i="1"/>
  <c r="G124" i="1"/>
  <c r="D124" i="1"/>
  <c r="D123" i="1"/>
  <c r="I122" i="1"/>
  <c r="J122" i="1" s="1"/>
  <c r="K122" i="1" s="1"/>
  <c r="J120" i="1"/>
  <c r="K120" i="1" s="1"/>
  <c r="J119" i="1"/>
  <c r="K119" i="1" s="1"/>
  <c r="I118" i="1"/>
  <c r="I121" i="1" s="1"/>
  <c r="J121" i="1" s="1"/>
  <c r="K121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K109" i="1"/>
  <c r="J109" i="1"/>
  <c r="J108" i="1"/>
  <c r="K108" i="1" s="1"/>
  <c r="J107" i="1"/>
  <c r="K107" i="1" s="1"/>
  <c r="K106" i="1"/>
  <c r="J106" i="1"/>
  <c r="J105" i="1"/>
  <c r="K105" i="1" s="1"/>
  <c r="H105" i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I84" i="1"/>
  <c r="J84" i="1" s="1"/>
  <c r="K84" i="1" s="1"/>
  <c r="I83" i="1"/>
  <c r="J83" i="1" s="1"/>
  <c r="K83" i="1" s="1"/>
  <c r="J82" i="1"/>
  <c r="K82" i="1" s="1"/>
  <c r="J81" i="1"/>
  <c r="K81" i="1" s="1"/>
  <c r="J80" i="1"/>
  <c r="K80" i="1" s="1"/>
  <c r="I80" i="1"/>
  <c r="J79" i="1"/>
  <c r="K79" i="1" s="1"/>
  <c r="J78" i="1"/>
  <c r="K78" i="1" s="1"/>
  <c r="K77" i="1"/>
  <c r="J77" i="1"/>
  <c r="J76" i="1"/>
  <c r="K76" i="1" s="1"/>
  <c r="J75" i="1"/>
  <c r="K75" i="1" s="1"/>
  <c r="K74" i="1"/>
  <c r="J74" i="1"/>
  <c r="J73" i="1"/>
  <c r="K73" i="1" s="1"/>
  <c r="J72" i="1"/>
  <c r="K72" i="1" s="1"/>
  <c r="K71" i="1"/>
  <c r="J71" i="1"/>
  <c r="J70" i="1"/>
  <c r="K70" i="1" s="1"/>
  <c r="J69" i="1"/>
  <c r="K69" i="1" s="1"/>
  <c r="K68" i="1"/>
  <c r="J68" i="1"/>
  <c r="J67" i="1"/>
  <c r="K67" i="1" s="1"/>
  <c r="J66" i="1"/>
  <c r="K66" i="1" s="1"/>
  <c r="K65" i="1"/>
  <c r="J65" i="1"/>
  <c r="J64" i="1"/>
  <c r="K64" i="1" s="1"/>
  <c r="J63" i="1"/>
  <c r="K63" i="1" s="1"/>
  <c r="K62" i="1"/>
  <c r="J62" i="1"/>
  <c r="J61" i="1"/>
  <c r="K61" i="1" s="1"/>
  <c r="J60" i="1"/>
  <c r="K60" i="1" s="1"/>
  <c r="K59" i="1"/>
  <c r="J59" i="1"/>
  <c r="J58" i="1"/>
  <c r="K58" i="1" s="1"/>
  <c r="J124" i="1" l="1"/>
  <c r="K124" i="1" s="1"/>
  <c r="I124" i="1"/>
  <c r="J118" i="1"/>
  <c r="K118" i="1" s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" i="1"/>
  <c r="I57" i="1"/>
  <c r="I56" i="1"/>
  <c r="I51" i="1"/>
  <c r="I40" i="1"/>
  <c r="I33" i="1"/>
  <c r="H26" i="1"/>
  <c r="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31" authorId="0" shapeId="0" xr:uid="{443CC124-757C-4E05-A21B-1D8FF878A99B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Účelové fin. prostředky 
PS a sešity, výkresy výtvarný materiál</t>
        </r>
      </text>
    </comment>
    <comment ref="J32" authorId="0" shapeId="0" xr:uid="{23DE0154-49BA-488B-98F2-D6A34A6C843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Účelový fin. Prostředky
na aktivity školy</t>
        </r>
      </text>
    </comment>
    <comment ref="I40" authorId="0" shapeId="0" xr:uid="{9CD4CD70-4619-4D5A-88FE-B9569E0D8161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Dotace v rámci Operačního programu Výzkum, vývoj a vzdělávání - šablony III </t>
        </r>
      </text>
    </comment>
    <comment ref="I42" authorId="0" shapeId="0" xr:uid="{E5DEBF28-AC60-479C-9C8F-02CE83D71EF1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Dotace v rámci Operačního programu Výzkum, vývoj a vzdělávání - šablony III </t>
        </r>
      </text>
    </comment>
    <comment ref="I51" authorId="0" shapeId="0" xr:uid="{29FC5984-FA5A-4598-B019-D7EDF83D083F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  <comment ref="I53" authorId="0" shapeId="0" xr:uid="{27884628-AAA2-4685-84BF-86E68B6092D9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  <comment ref="L80" authorId="0" shapeId="0" xr:uid="{6BCA2F63-1AAC-4CF4-A6B0-D9B1C33AB8E9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  <comment ref="I82" authorId="0" shapeId="0" xr:uid="{75ADE5C8-68CF-4316-82DD-6E82AC5522C1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  <comment ref="I111" authorId="0" shapeId="0" xr:uid="{BF3FFEA3-2D57-43FD-BA76-924A992EC709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Dotace v rámci Operačního programu Výzkum, vývoj a vzdělávání - šablony III </t>
        </r>
      </text>
    </comment>
    <comment ref="I113" authorId="0" shapeId="0" xr:uid="{22EAA283-BA9F-4CCB-B34E-1E22653BA15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Dotace v rámci Operačního programu Výzkum, vývoj a vzdělávání - šablony III </t>
        </r>
      </text>
    </comment>
    <comment ref="I118" authorId="0" shapeId="0" xr:uid="{D6A2A382-DC56-40E9-8EC4-3CF1A8F8DD79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  <comment ref="I120" authorId="0" shapeId="0" xr:uid="{4E16F66F-019A-4AD1-B837-5326C9E6D23A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Rozpis přímých výdajů na vzdělávání na rok 2021 </t>
        </r>
      </text>
    </comment>
  </commentList>
</comments>
</file>

<file path=xl/sharedStrings.xml><?xml version="1.0" encoding="utf-8"?>
<sst xmlns="http://schemas.openxmlformats.org/spreadsheetml/2006/main" count="314" uniqueCount="80">
  <si>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</si>
  <si>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</si>
  <si>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</si>
  <si>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</si>
  <si>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</si>
  <si>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</si>
  <si>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</si>
  <si>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</si>
  <si>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</si>
  <si>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</si>
  <si>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</si>
  <si>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</si>
  <si>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</si>
  <si>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</si>
  <si>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</si>
  <si>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</si>
  <si>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</si>
  <si>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</si>
  <si>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</si>
  <si>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</si>
  <si>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</si>
  <si>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</si>
  <si>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</si>
  <si>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</si>
  <si>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</si>
  <si>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</si>
  <si>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</si>
  <si>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</si>
  <si>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DDM</t>
  </si>
  <si>
    <t>569</t>
  </si>
  <si>
    <t>Ostatní finanční náklady</t>
  </si>
  <si>
    <t>Náklady celkem</t>
  </si>
  <si>
    <t>672</t>
  </si>
  <si>
    <t>Výnosy vybraných místních vládních institucí z transferů</t>
  </si>
  <si>
    <t>Výnosy celkem</t>
  </si>
  <si>
    <t xml:space="preserve">    00004</t>
  </si>
  <si>
    <t>Náklady celekm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</si>
  <si>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</si>
  <si>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</si>
  <si>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</si>
  <si>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</si>
  <si>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</si>
  <si>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</si>
  <si>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</si>
  <si>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</si>
  <si>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33063</t>
  </si>
  <si>
    <t>524</t>
  </si>
  <si>
    <t>Zákonné sociální pojištění</t>
  </si>
  <si>
    <t>527</t>
  </si>
  <si>
    <t>Zákonné sociální náklady</t>
  </si>
  <si>
    <t xml:space="preserve">    33353</t>
  </si>
  <si>
    <t>525</t>
  </si>
  <si>
    <t>Jiné sociální pojištění</t>
  </si>
  <si>
    <t>NZUZ     00403 Rozpuštění inv. transféru</t>
  </si>
  <si>
    <t xml:space="preserve">    00403</t>
  </si>
  <si>
    <t>Potraviny</t>
  </si>
  <si>
    <t>Stravné</t>
  </si>
  <si>
    <t>PLNĚNÍ PLÁNU K 31.03.2021 - ZŠ a MŠ Štramberk + RO č.1</t>
  </si>
  <si>
    <t>RO č.1</t>
  </si>
  <si>
    <t>UP č.1</t>
  </si>
  <si>
    <t>Skut/UP č.1(%)</t>
  </si>
  <si>
    <t>00007</t>
  </si>
  <si>
    <t>Náklady z drobného dlouhodobého majetku</t>
  </si>
  <si>
    <t>Náklady celkem MŠZ</t>
  </si>
  <si>
    <t>Výnosy celkem MŠZ</t>
  </si>
  <si>
    <t>Náklady celkem MŠB</t>
  </si>
  <si>
    <t>Výnosy celkem MŠB</t>
  </si>
  <si>
    <t>Náklady celkem ZŠ</t>
  </si>
  <si>
    <t>Výnosy celkem ZŠ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</si>
  <si>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</si>
  <si>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</si>
  <si>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</si>
  <si>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</si>
  <si>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</si>
  <si>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</si>
  <si>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</si>
  <si>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</si>
  <si>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účelový příspěvek MěÚ</t>
  </si>
  <si>
    <t>dotace MŠMT - Šablony pro ZŠ a MŠ II a III</t>
  </si>
  <si>
    <t>Ministerstvo školství prostřednictvím Krajského úřadu MSK - přímé náklady na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</si>
</sst>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1D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2" borderId="0" xfId="0" applyFill="1"/>
    <xf numFmtId="49" fontId="3" fillId="3" borderId="1" xfId="0" applyNumberFormat="1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9" fontId="3" fillId="5" borderId="1" xfId="0" applyNumberFormat="1" applyFont="1" applyFill="1" applyBorder="1" applyAlignment="1">
      <alignment horizontal="right" vertical="top" wrapText="1"/>
    </xf>
    <xf numFmtId="49" fontId="3" fillId="5" borderId="1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left" vertical="top"/>
    </xf>
    <xf numFmtId="4" fontId="3" fillId="5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vertical="top"/>
    </xf>
    <xf numFmtId="4" fontId="3" fillId="6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vertical="top"/>
    </xf>
    <xf numFmtId="49" fontId="3" fillId="7" borderId="1" xfId="0" applyNumberFormat="1" applyFont="1" applyFill="1" applyBorder="1" applyAlignment="1">
      <alignment horizontal="right" vertical="top" wrapText="1"/>
    </xf>
    <xf numFmtId="49" fontId="3" fillId="7" borderId="1" xfId="0" applyNumberFormat="1" applyFont="1" applyFill="1" applyBorder="1" applyAlignment="1">
      <alignment horizontal="left" vertical="top" wrapText="1"/>
    </xf>
    <xf numFmtId="49" fontId="3" fillId="7" borderId="1" xfId="0" applyNumberFormat="1" applyFont="1" applyFill="1" applyBorder="1" applyAlignment="1">
      <alignment horizontal="left" vertical="top"/>
    </xf>
    <xf numFmtId="4" fontId="3" fillId="7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vertical="top"/>
    </xf>
    <xf numFmtId="4" fontId="3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vertical="top"/>
    </xf>
    <xf numFmtId="4" fontId="5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vertical="top"/>
    </xf>
    <xf numFmtId="4" fontId="5" fillId="4" borderId="1" xfId="0" applyNumberFormat="1" applyFont="1" applyFill="1" applyBorder="1" applyAlignment="1">
      <alignment horizontal="right" vertical="top"/>
    </xf>
    <xf numFmtId="49" fontId="3" fillId="4" borderId="1" xfId="0" applyNumberFormat="1" applyFont="1" applyFill="1" applyBorder="1" applyAlignment="1">
      <alignment horizontal="righ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/>
    </xf>
    <xf numFmtId="4" fontId="6" fillId="9" borderId="1" xfId="0" applyNumberFormat="1" applyFont="1" applyFill="1" applyBorder="1" applyAlignment="1">
      <alignment vertical="top"/>
    </xf>
    <xf numFmtId="49" fontId="2" fillId="9" borderId="1" xfId="0" applyNumberFormat="1" applyFont="1" applyFill="1" applyBorder="1" applyAlignment="1">
      <alignment horizontal="left" vertical="top" wrapText="1"/>
    </xf>
    <xf numFmtId="49" fontId="2" fillId="9" borderId="1" xfId="0" applyNumberFormat="1" applyFont="1" applyFill="1" applyBorder="1" applyAlignment="1">
      <alignment horizontal="right" vertical="top" wrapText="1"/>
    </xf>
    <xf numFmtId="0" fontId="0" fillId="3" borderId="0" xfId="0" applyFill="1"/>
    <xf numFmtId="0" fontId="0" fillId="10" borderId="0" xfId="0" applyFill="1"/>
    <xf numFmtId="0" fontId="0" fillId="7" borderId="0" xfId="0" applyFill="1"/>
    <xf numFmtId="4" fontId="0" fillId="0" borderId="0" xfId="0" applyNumberFormat="1"/>
    <xf numFmtId="0" fontId="5" fillId="3" borderId="1" xfId="0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right" vertical="top" wrapText="1"/>
    </xf>
    <xf numFmtId="49" fontId="3" fillId="8" borderId="1" xfId="0" applyNumberFormat="1" applyFont="1" applyFill="1" applyBorder="1" applyAlignment="1">
      <alignment horizontal="left" vertical="top" wrapText="1"/>
    </xf>
    <xf numFmtId="0" fontId="0" fillId="8" borderId="1" xfId="0" applyFill="1" applyBorder="1"/>
    <xf numFmtId="49" fontId="5" fillId="8" borderId="1" xfId="0" applyNumberFormat="1" applyFont="1" applyFill="1" applyBorder="1" applyAlignment="1">
      <alignment horizontal="left" vertical="top" wrapText="1"/>
    </xf>
    <xf numFmtId="49" fontId="5" fillId="9" borderId="1" xfId="0" applyNumberFormat="1" applyFont="1" applyFill="1" applyBorder="1" applyAlignment="1">
      <alignment horizontal="left" vertical="top" wrapText="1"/>
    </xf>
    <xf numFmtId="0" fontId="0" fillId="9" borderId="1" xfId="0" applyFill="1" applyBorder="1"/>
    <xf numFmtId="49" fontId="5" fillId="6" borderId="1" xfId="0" applyNumberFormat="1" applyFont="1" applyFill="1" applyBorder="1" applyAlignment="1">
      <alignment horizontal="left" vertical="top" wrapText="1"/>
    </xf>
    <xf numFmtId="0" fontId="0" fillId="6" borderId="1" xfId="0" applyFill="1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49" fontId="3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3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49" fontId="5" fillId="4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workbookViewId="0">
      <selection activeCell="N63" sqref="N63"/>
    </sheetView>
  </sheetViews>
  <sheetFormatPr defaultRowHeight="15" x14ac:dyDescent="0.25"/>
  <cols>
    <col min="1" max="1" width="7.85546875" customWidth="1"/>
    <col min="2" max="2" width="6.42578125" customWidth="1"/>
    <col min="3" max="3" width="19" customWidth="1"/>
    <col min="4" max="4" width="11" customWidth="1"/>
    <col min="5" max="5" width="11.42578125" customWidth="1"/>
    <col min="6" max="6" width="10" customWidth="1"/>
    <col min="7" max="7" width="11.28515625" customWidth="1"/>
    <col min="8" max="8" width="6.140625" customWidth="1"/>
    <col min="9" max="9" width="10.28515625" customWidth="1"/>
    <col min="10" max="10" width="11.28515625" bestFit="1" customWidth="1"/>
    <col min="11" max="11" width="6.7109375" customWidth="1"/>
    <col min="12" max="12" width="12.42578125" bestFit="1" customWidth="1"/>
  </cols>
  <sheetData>
    <row r="1" spans="1:12" ht="16.899999999999999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</row>
    <row r="2" spans="1:12" ht="24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</row>
    <row r="3" spans="1:12" ht="31.15" customHeight="1" x14ac:dyDescent="0.25">
      <c r="A3" s="51" t="s">
        <v>57</v>
      </c>
      <c r="B3" s="52"/>
      <c r="C3" s="52"/>
      <c r="D3" s="52"/>
      <c r="E3" s="52"/>
      <c r="F3" s="52"/>
      <c r="G3" s="52"/>
      <c r="H3" s="52"/>
    </row>
    <row r="4" spans="1:12" ht="33.6" customHeight="1" x14ac:dyDescent="0.25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58</v>
      </c>
      <c r="J4" s="35" t="s">
        <v>59</v>
      </c>
      <c r="K4" s="35" t="s">
        <v>60</v>
      </c>
      <c r="L4" s="2"/>
    </row>
    <row r="5" spans="1:12" ht="15" customHeight="1" x14ac:dyDescent="0.25">
      <c r="A5" s="24" t="s">
        <v>10</v>
      </c>
      <c r="B5" s="25" t="s">
        <v>11</v>
      </c>
      <c r="C5" s="3" t="s">
        <v>12</v>
      </c>
      <c r="D5" s="4">
        <v>212000</v>
      </c>
      <c r="E5" s="4">
        <v>212000</v>
      </c>
      <c r="F5" s="4">
        <v>59250.62</v>
      </c>
      <c r="G5" s="4">
        <v>152749.38</v>
      </c>
      <c r="H5" s="4">
        <v>27.948405660377357</v>
      </c>
      <c r="I5" s="4">
        <v>0</v>
      </c>
      <c r="J5" s="26">
        <f>E5+I5</f>
        <v>212000</v>
      </c>
      <c r="K5" s="26">
        <f>F5/J5*100</f>
        <v>27.948405660377361</v>
      </c>
    </row>
    <row r="6" spans="1:12" ht="15" customHeight="1" x14ac:dyDescent="0.25">
      <c r="A6" s="24" t="s">
        <v>10</v>
      </c>
      <c r="B6" s="25" t="s">
        <v>13</v>
      </c>
      <c r="C6" s="3" t="s">
        <v>14</v>
      </c>
      <c r="D6" s="4">
        <v>1090000</v>
      </c>
      <c r="E6" s="4">
        <v>1090000</v>
      </c>
      <c r="F6" s="4">
        <v>304333.23</v>
      </c>
      <c r="G6" s="4">
        <v>785666.77</v>
      </c>
      <c r="H6" s="4">
        <v>27.920479816513762</v>
      </c>
      <c r="I6" s="4">
        <v>0</v>
      </c>
      <c r="J6" s="26">
        <f t="shared" ref="J6:J69" si="0">E6+I6</f>
        <v>1090000</v>
      </c>
      <c r="K6" s="26">
        <f t="shared" ref="K6:K69" si="1">F6/J6*100</f>
        <v>27.920479816513762</v>
      </c>
    </row>
    <row r="7" spans="1:12" ht="15" customHeight="1" x14ac:dyDescent="0.25">
      <c r="A7" s="24" t="s">
        <v>10</v>
      </c>
      <c r="B7" s="25" t="s">
        <v>15</v>
      </c>
      <c r="C7" s="3" t="s">
        <v>16</v>
      </c>
      <c r="D7" s="4">
        <v>404500</v>
      </c>
      <c r="E7" s="4">
        <v>404500</v>
      </c>
      <c r="F7" s="4">
        <v>58190.93</v>
      </c>
      <c r="G7" s="4">
        <v>346309.07</v>
      </c>
      <c r="H7" s="4">
        <v>14.385891223733005</v>
      </c>
      <c r="I7" s="4">
        <v>0</v>
      </c>
      <c r="J7" s="26">
        <f t="shared" si="0"/>
        <v>404500</v>
      </c>
      <c r="K7" s="26">
        <f t="shared" si="1"/>
        <v>14.385891223733005</v>
      </c>
    </row>
    <row r="8" spans="1:12" ht="15" customHeight="1" x14ac:dyDescent="0.25">
      <c r="A8" s="24" t="s">
        <v>10</v>
      </c>
      <c r="B8" s="25" t="s">
        <v>17</v>
      </c>
      <c r="C8" s="3" t="s">
        <v>18</v>
      </c>
      <c r="D8" s="4">
        <v>20000</v>
      </c>
      <c r="E8" s="4">
        <v>20000</v>
      </c>
      <c r="F8" s="4">
        <v>138</v>
      </c>
      <c r="G8" s="4">
        <v>19862</v>
      </c>
      <c r="H8" s="4">
        <v>0.69</v>
      </c>
      <c r="I8" s="4">
        <v>0</v>
      </c>
      <c r="J8" s="26">
        <f t="shared" si="0"/>
        <v>20000</v>
      </c>
      <c r="K8" s="26">
        <f t="shared" si="1"/>
        <v>0.69</v>
      </c>
    </row>
    <row r="9" spans="1:12" ht="15" customHeight="1" x14ac:dyDescent="0.25">
      <c r="A9" s="24" t="s">
        <v>10</v>
      </c>
      <c r="B9" s="25" t="s">
        <v>19</v>
      </c>
      <c r="C9" s="3" t="s">
        <v>20</v>
      </c>
      <c r="D9" s="4">
        <v>8000</v>
      </c>
      <c r="E9" s="4">
        <v>8000</v>
      </c>
      <c r="F9" s="4">
        <v>0</v>
      </c>
      <c r="G9" s="4">
        <v>8000</v>
      </c>
      <c r="H9" s="4">
        <v>0</v>
      </c>
      <c r="I9" s="4">
        <v>0</v>
      </c>
      <c r="J9" s="26">
        <f t="shared" si="0"/>
        <v>8000</v>
      </c>
      <c r="K9" s="26">
        <f t="shared" si="1"/>
        <v>0</v>
      </c>
    </row>
    <row r="10" spans="1:12" ht="15" customHeight="1" x14ac:dyDescent="0.25">
      <c r="A10" s="24" t="s">
        <v>10</v>
      </c>
      <c r="B10" s="25" t="s">
        <v>21</v>
      </c>
      <c r="C10" s="3" t="s">
        <v>22</v>
      </c>
      <c r="D10" s="4">
        <v>323500</v>
      </c>
      <c r="E10" s="4">
        <v>323500</v>
      </c>
      <c r="F10" s="4">
        <v>93641.68</v>
      </c>
      <c r="G10" s="4">
        <v>229858.32</v>
      </c>
      <c r="H10" s="4">
        <v>28.946423493044822</v>
      </c>
      <c r="I10" s="4">
        <v>0</v>
      </c>
      <c r="J10" s="26">
        <f t="shared" si="0"/>
        <v>323500</v>
      </c>
      <c r="K10" s="26">
        <f t="shared" si="1"/>
        <v>28.946423493044822</v>
      </c>
    </row>
    <row r="11" spans="1:12" ht="15" customHeight="1" x14ac:dyDescent="0.25">
      <c r="A11" s="24" t="s">
        <v>10</v>
      </c>
      <c r="B11" s="25" t="s">
        <v>23</v>
      </c>
      <c r="C11" s="3" t="s">
        <v>24</v>
      </c>
      <c r="D11" s="4">
        <v>21600</v>
      </c>
      <c r="E11" s="4">
        <v>21600</v>
      </c>
      <c r="F11" s="4">
        <v>5400</v>
      </c>
      <c r="G11" s="4">
        <v>16200</v>
      </c>
      <c r="H11" s="4">
        <v>25</v>
      </c>
      <c r="I11" s="4">
        <v>0</v>
      </c>
      <c r="J11" s="26">
        <f t="shared" si="0"/>
        <v>21600</v>
      </c>
      <c r="K11" s="26">
        <f t="shared" si="1"/>
        <v>25</v>
      </c>
    </row>
    <row r="12" spans="1:12" ht="15" customHeight="1" x14ac:dyDescent="0.25">
      <c r="A12" s="24" t="s">
        <v>10</v>
      </c>
      <c r="B12" s="25" t="s">
        <v>25</v>
      </c>
      <c r="C12" s="3" t="s">
        <v>26</v>
      </c>
      <c r="D12" s="4">
        <v>82711</v>
      </c>
      <c r="E12" s="4">
        <v>82711</v>
      </c>
      <c r="F12" s="4">
        <v>20691</v>
      </c>
      <c r="G12" s="4">
        <v>62020</v>
      </c>
      <c r="H12" s="4">
        <v>25.016019634631427</v>
      </c>
      <c r="I12" s="4">
        <v>0</v>
      </c>
      <c r="J12" s="26">
        <f t="shared" si="0"/>
        <v>82711</v>
      </c>
      <c r="K12" s="26">
        <f t="shared" si="1"/>
        <v>25.016019634631427</v>
      </c>
    </row>
    <row r="13" spans="1:12" ht="15" customHeight="1" x14ac:dyDescent="0.25">
      <c r="A13" s="24" t="s">
        <v>10</v>
      </c>
      <c r="B13" s="25" t="s">
        <v>27</v>
      </c>
      <c r="C13" s="3" t="s">
        <v>28</v>
      </c>
      <c r="D13" s="4">
        <v>84025</v>
      </c>
      <c r="E13" s="4">
        <v>84025</v>
      </c>
      <c r="F13" s="4">
        <v>27001</v>
      </c>
      <c r="G13" s="4">
        <v>57024</v>
      </c>
      <c r="H13" s="4">
        <v>32.134483784587921</v>
      </c>
      <c r="I13" s="4">
        <v>0</v>
      </c>
      <c r="J13" s="26">
        <f t="shared" si="0"/>
        <v>84025</v>
      </c>
      <c r="K13" s="26">
        <f t="shared" si="1"/>
        <v>32.134483784587921</v>
      </c>
    </row>
    <row r="14" spans="1:12" ht="15" customHeight="1" x14ac:dyDescent="0.25">
      <c r="A14" s="24" t="s">
        <v>10</v>
      </c>
      <c r="B14" s="25" t="s">
        <v>29</v>
      </c>
      <c r="C14" s="3" t="s">
        <v>30</v>
      </c>
      <c r="D14" s="4">
        <v>46664</v>
      </c>
      <c r="E14" s="4">
        <v>46664</v>
      </c>
      <c r="F14" s="4">
        <v>23332</v>
      </c>
      <c r="G14" s="4">
        <v>23332</v>
      </c>
      <c r="H14" s="4">
        <v>50</v>
      </c>
      <c r="I14" s="4">
        <v>0</v>
      </c>
      <c r="J14" s="26">
        <f t="shared" si="0"/>
        <v>46664</v>
      </c>
      <c r="K14" s="26">
        <f t="shared" si="1"/>
        <v>50</v>
      </c>
    </row>
    <row r="15" spans="1:12" ht="15" customHeight="1" x14ac:dyDescent="0.25">
      <c r="A15" s="53" t="s">
        <v>31</v>
      </c>
      <c r="B15" s="54"/>
      <c r="C15" s="54"/>
      <c r="D15" s="5">
        <v>2293000</v>
      </c>
      <c r="E15" s="5">
        <v>2293000</v>
      </c>
      <c r="F15" s="5">
        <v>591978.46</v>
      </c>
      <c r="G15" s="5">
        <v>1701021.54</v>
      </c>
      <c r="H15" s="5">
        <v>25.82</v>
      </c>
      <c r="I15" s="5">
        <v>0</v>
      </c>
      <c r="J15" s="28">
        <f t="shared" si="0"/>
        <v>2293000</v>
      </c>
      <c r="K15" s="28">
        <f t="shared" si="1"/>
        <v>25.816766681203664</v>
      </c>
    </row>
    <row r="16" spans="1:12" ht="15" customHeight="1" x14ac:dyDescent="0.25">
      <c r="A16" s="24" t="s">
        <v>10</v>
      </c>
      <c r="B16" s="25" t="s">
        <v>32</v>
      </c>
      <c r="C16" s="3" t="s">
        <v>33</v>
      </c>
      <c r="D16" s="4">
        <v>2293000</v>
      </c>
      <c r="E16" s="4">
        <v>2293000</v>
      </c>
      <c r="F16" s="4">
        <v>573252</v>
      </c>
      <c r="G16" s="4">
        <v>1719748</v>
      </c>
      <c r="H16" s="4">
        <v>25.000087221979939</v>
      </c>
      <c r="I16" s="4">
        <v>0</v>
      </c>
      <c r="J16" s="26">
        <f t="shared" si="0"/>
        <v>2293000</v>
      </c>
      <c r="K16" s="26">
        <f t="shared" si="1"/>
        <v>25.000087221979939</v>
      </c>
    </row>
    <row r="17" spans="1:11" ht="15" customHeight="1" x14ac:dyDescent="0.25">
      <c r="A17" s="53" t="s">
        <v>34</v>
      </c>
      <c r="B17" s="54"/>
      <c r="C17" s="54"/>
      <c r="D17" s="5">
        <v>2293000</v>
      </c>
      <c r="E17" s="5">
        <v>2293000</v>
      </c>
      <c r="F17" s="5">
        <v>573252</v>
      </c>
      <c r="G17" s="5">
        <v>1719748</v>
      </c>
      <c r="H17" s="5">
        <v>25</v>
      </c>
      <c r="I17" s="5">
        <v>0</v>
      </c>
      <c r="J17" s="28">
        <f t="shared" si="0"/>
        <v>2293000</v>
      </c>
      <c r="K17" s="28">
        <f t="shared" si="1"/>
        <v>25.000087221979939</v>
      </c>
    </row>
    <row r="18" spans="1:11" ht="15" customHeight="1" x14ac:dyDescent="0.25">
      <c r="A18" s="24" t="s">
        <v>35</v>
      </c>
      <c r="B18" s="25" t="s">
        <v>11</v>
      </c>
      <c r="C18" s="3" t="s">
        <v>55</v>
      </c>
      <c r="D18" s="4">
        <v>1370000</v>
      </c>
      <c r="E18" s="4">
        <v>1370000</v>
      </c>
      <c r="F18" s="4">
        <v>118169.12</v>
      </c>
      <c r="G18" s="4">
        <v>1251830.8799999999</v>
      </c>
      <c r="H18" s="4">
        <v>8.6254832116788318</v>
      </c>
      <c r="I18" s="4">
        <v>0</v>
      </c>
      <c r="J18" s="26">
        <f t="shared" si="0"/>
        <v>1370000</v>
      </c>
      <c r="K18" s="26">
        <f t="shared" si="1"/>
        <v>8.6254832116788318</v>
      </c>
    </row>
    <row r="19" spans="1:11" ht="15" customHeight="1" x14ac:dyDescent="0.25">
      <c r="A19" s="24" t="s">
        <v>35</v>
      </c>
      <c r="B19" s="25" t="s">
        <v>11</v>
      </c>
      <c r="C19" s="3" t="s">
        <v>12</v>
      </c>
      <c r="D19" s="4">
        <v>33000</v>
      </c>
      <c r="E19" s="4">
        <v>33000</v>
      </c>
      <c r="F19" s="4">
        <v>4669.5600000000004</v>
      </c>
      <c r="G19" s="4">
        <v>28330.44</v>
      </c>
      <c r="H19" s="4">
        <f>F19/E19*100</f>
        <v>14.150181818181821</v>
      </c>
      <c r="I19" s="4">
        <v>0</v>
      </c>
      <c r="J19" s="26">
        <f t="shared" si="0"/>
        <v>33000</v>
      </c>
      <c r="K19" s="26">
        <f t="shared" si="1"/>
        <v>14.150181818181821</v>
      </c>
    </row>
    <row r="20" spans="1:11" ht="15" customHeight="1" x14ac:dyDescent="0.25">
      <c r="A20" s="24" t="s">
        <v>35</v>
      </c>
      <c r="B20" s="25" t="s">
        <v>17</v>
      </c>
      <c r="C20" s="3" t="s">
        <v>18</v>
      </c>
      <c r="D20" s="4">
        <v>15000</v>
      </c>
      <c r="E20" s="4">
        <v>15000</v>
      </c>
      <c r="F20" s="4">
        <v>0</v>
      </c>
      <c r="G20" s="4">
        <v>15000</v>
      </c>
      <c r="H20" s="4">
        <v>0</v>
      </c>
      <c r="I20" s="4">
        <v>0</v>
      </c>
      <c r="J20" s="26">
        <f t="shared" si="0"/>
        <v>15000</v>
      </c>
      <c r="K20" s="26">
        <f t="shared" si="1"/>
        <v>0</v>
      </c>
    </row>
    <row r="21" spans="1:11" ht="15" customHeight="1" x14ac:dyDescent="0.25">
      <c r="A21" s="24" t="s">
        <v>35</v>
      </c>
      <c r="B21" s="25" t="s">
        <v>19</v>
      </c>
      <c r="C21" s="3" t="s">
        <v>20</v>
      </c>
      <c r="D21" s="4">
        <v>1000</v>
      </c>
      <c r="E21" s="4">
        <v>1000</v>
      </c>
      <c r="F21" s="4">
        <v>0</v>
      </c>
      <c r="G21" s="4">
        <v>1000</v>
      </c>
      <c r="H21" s="4">
        <v>0</v>
      </c>
      <c r="I21" s="4">
        <v>0</v>
      </c>
      <c r="J21" s="26">
        <f t="shared" si="0"/>
        <v>1000</v>
      </c>
      <c r="K21" s="26">
        <f t="shared" si="1"/>
        <v>0</v>
      </c>
    </row>
    <row r="22" spans="1:11" ht="15" customHeight="1" x14ac:dyDescent="0.25">
      <c r="A22" s="24" t="s">
        <v>35</v>
      </c>
      <c r="B22" s="25" t="s">
        <v>21</v>
      </c>
      <c r="C22" s="3" t="s">
        <v>22</v>
      </c>
      <c r="D22" s="4">
        <v>23000</v>
      </c>
      <c r="E22" s="4">
        <v>23000</v>
      </c>
      <c r="F22" s="4">
        <v>0</v>
      </c>
      <c r="G22" s="4">
        <v>23000</v>
      </c>
      <c r="H22" s="4">
        <v>0</v>
      </c>
      <c r="I22" s="4">
        <v>0</v>
      </c>
      <c r="J22" s="26">
        <f t="shared" si="0"/>
        <v>23000</v>
      </c>
      <c r="K22" s="26">
        <f t="shared" si="1"/>
        <v>0</v>
      </c>
    </row>
    <row r="23" spans="1:11" ht="15" customHeight="1" x14ac:dyDescent="0.25">
      <c r="A23" s="24" t="s">
        <v>35</v>
      </c>
      <c r="B23" s="25" t="s">
        <v>27</v>
      </c>
      <c r="C23" s="3" t="s">
        <v>28</v>
      </c>
      <c r="D23" s="4">
        <v>17500</v>
      </c>
      <c r="E23" s="4">
        <v>17500</v>
      </c>
      <c r="F23" s="4">
        <v>0</v>
      </c>
      <c r="G23" s="4">
        <v>17500</v>
      </c>
      <c r="H23" s="4">
        <v>0</v>
      </c>
      <c r="I23" s="4">
        <v>0</v>
      </c>
      <c r="J23" s="26">
        <f t="shared" si="0"/>
        <v>17500</v>
      </c>
      <c r="K23" s="26">
        <f t="shared" si="1"/>
        <v>0</v>
      </c>
    </row>
    <row r="24" spans="1:11" ht="15" customHeight="1" x14ac:dyDescent="0.25">
      <c r="A24" s="53" t="s">
        <v>36</v>
      </c>
      <c r="B24" s="54"/>
      <c r="C24" s="54"/>
      <c r="D24" s="5">
        <v>1459500</v>
      </c>
      <c r="E24" s="5">
        <v>1459500</v>
      </c>
      <c r="F24" s="5">
        <v>122838.68</v>
      </c>
      <c r="G24" s="5">
        <v>1336661.32</v>
      </c>
      <c r="H24" s="5">
        <v>8.42</v>
      </c>
      <c r="I24" s="5">
        <v>0</v>
      </c>
      <c r="J24" s="28">
        <f t="shared" si="0"/>
        <v>1459500</v>
      </c>
      <c r="K24" s="28">
        <f t="shared" si="1"/>
        <v>8.4164905789653996</v>
      </c>
    </row>
    <row r="25" spans="1:11" ht="15" customHeight="1" x14ac:dyDescent="0.25">
      <c r="A25" s="24" t="s">
        <v>35</v>
      </c>
      <c r="B25" s="25" t="s">
        <v>37</v>
      </c>
      <c r="C25" s="3" t="s">
        <v>56</v>
      </c>
      <c r="D25" s="4">
        <v>1370000</v>
      </c>
      <c r="E25" s="4">
        <v>1370000</v>
      </c>
      <c r="F25" s="4">
        <v>114869</v>
      </c>
      <c r="G25" s="4">
        <v>1255131</v>
      </c>
      <c r="H25" s="4">
        <v>8.3845985401459853</v>
      </c>
      <c r="I25" s="4">
        <v>0</v>
      </c>
      <c r="J25" s="26">
        <f t="shared" si="0"/>
        <v>1370000</v>
      </c>
      <c r="K25" s="26">
        <f t="shared" si="1"/>
        <v>8.3845985401459853</v>
      </c>
    </row>
    <row r="26" spans="1:11" ht="15" customHeight="1" x14ac:dyDescent="0.25">
      <c r="A26" s="24" t="s">
        <v>35</v>
      </c>
      <c r="B26" s="25" t="s">
        <v>37</v>
      </c>
      <c r="C26" s="3" t="s">
        <v>38</v>
      </c>
      <c r="D26" s="4">
        <v>78000</v>
      </c>
      <c r="E26" s="4">
        <v>78000</v>
      </c>
      <c r="F26" s="4">
        <v>31100</v>
      </c>
      <c r="G26" s="4">
        <v>46900</v>
      </c>
      <c r="H26" s="4">
        <f>F26/E26*100</f>
        <v>39.871794871794876</v>
      </c>
      <c r="I26" s="4">
        <v>0</v>
      </c>
      <c r="J26" s="26">
        <f t="shared" si="0"/>
        <v>78000</v>
      </c>
      <c r="K26" s="26">
        <f t="shared" si="1"/>
        <v>39.871794871794876</v>
      </c>
    </row>
    <row r="27" spans="1:11" ht="15" customHeight="1" x14ac:dyDescent="0.25">
      <c r="A27" s="24" t="s">
        <v>35</v>
      </c>
      <c r="B27" s="25" t="s">
        <v>39</v>
      </c>
      <c r="C27" s="3" t="s">
        <v>40</v>
      </c>
      <c r="D27" s="4">
        <v>5000</v>
      </c>
      <c r="E27" s="4">
        <v>5000</v>
      </c>
      <c r="F27" s="4">
        <v>120</v>
      </c>
      <c r="G27" s="4">
        <v>4880</v>
      </c>
      <c r="H27" s="4">
        <v>2.4</v>
      </c>
      <c r="I27" s="4">
        <v>0</v>
      </c>
      <c r="J27" s="26">
        <f t="shared" si="0"/>
        <v>5000</v>
      </c>
      <c r="K27" s="26">
        <f t="shared" si="1"/>
        <v>2.4</v>
      </c>
    </row>
    <row r="28" spans="1:11" ht="15" customHeight="1" x14ac:dyDescent="0.25">
      <c r="A28" s="24" t="s">
        <v>35</v>
      </c>
      <c r="B28" s="25" t="s">
        <v>41</v>
      </c>
      <c r="C28" s="3" t="s">
        <v>42</v>
      </c>
      <c r="D28" s="4">
        <v>5000</v>
      </c>
      <c r="E28" s="4">
        <v>5000</v>
      </c>
      <c r="F28" s="4">
        <v>0</v>
      </c>
      <c r="G28" s="4">
        <v>5000</v>
      </c>
      <c r="H28" s="4">
        <v>0</v>
      </c>
      <c r="I28" s="4">
        <v>0</v>
      </c>
      <c r="J28" s="26">
        <f t="shared" si="0"/>
        <v>5000</v>
      </c>
      <c r="K28" s="26">
        <f t="shared" si="1"/>
        <v>0</v>
      </c>
    </row>
    <row r="29" spans="1:11" ht="15" customHeight="1" x14ac:dyDescent="0.25">
      <c r="A29" s="24" t="s">
        <v>35</v>
      </c>
      <c r="B29" s="25" t="s">
        <v>43</v>
      </c>
      <c r="C29" s="3" t="s">
        <v>44</v>
      </c>
      <c r="D29" s="4">
        <v>1500</v>
      </c>
      <c r="E29" s="4">
        <v>1500</v>
      </c>
      <c r="F29" s="4">
        <v>182.73</v>
      </c>
      <c r="G29" s="4">
        <v>1317.27</v>
      </c>
      <c r="H29" s="4">
        <v>12.182</v>
      </c>
      <c r="I29" s="4">
        <v>0</v>
      </c>
      <c r="J29" s="26">
        <f t="shared" si="0"/>
        <v>1500</v>
      </c>
      <c r="K29" s="26">
        <f t="shared" si="1"/>
        <v>12.182</v>
      </c>
    </row>
    <row r="30" spans="1:11" ht="15" customHeight="1" x14ac:dyDescent="0.25">
      <c r="A30" s="53" t="s">
        <v>34</v>
      </c>
      <c r="B30" s="54"/>
      <c r="C30" s="54"/>
      <c r="D30" s="5">
        <v>1459500</v>
      </c>
      <c r="E30" s="5">
        <v>1459500</v>
      </c>
      <c r="F30" s="5">
        <v>146271.73000000001</v>
      </c>
      <c r="G30" s="5">
        <v>1313228.27</v>
      </c>
      <c r="H30" s="5">
        <v>10.02</v>
      </c>
      <c r="I30" s="5">
        <v>0</v>
      </c>
      <c r="J30" s="28">
        <f t="shared" si="0"/>
        <v>1459500</v>
      </c>
      <c r="K30" s="28">
        <f t="shared" si="1"/>
        <v>10.02204385063378</v>
      </c>
    </row>
    <row r="31" spans="1:11" ht="15" customHeight="1" x14ac:dyDescent="0.25">
      <c r="A31" s="41" t="s">
        <v>61</v>
      </c>
      <c r="B31" s="40">
        <v>501</v>
      </c>
      <c r="C31" s="3" t="s">
        <v>12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310000</v>
      </c>
      <c r="J31" s="26">
        <f t="shared" si="0"/>
        <v>310000</v>
      </c>
      <c r="K31" s="26">
        <f t="shared" si="1"/>
        <v>0</v>
      </c>
    </row>
    <row r="32" spans="1:11" ht="15" customHeight="1" x14ac:dyDescent="0.25">
      <c r="A32" s="41" t="s">
        <v>61</v>
      </c>
      <c r="B32" s="40">
        <v>518</v>
      </c>
      <c r="C32" s="3" t="s">
        <v>22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130000</v>
      </c>
      <c r="J32" s="26">
        <f t="shared" si="0"/>
        <v>130000</v>
      </c>
      <c r="K32" s="26">
        <f t="shared" si="1"/>
        <v>0</v>
      </c>
    </row>
    <row r="33" spans="1:11" ht="15" customHeight="1" x14ac:dyDescent="0.25">
      <c r="A33" s="57" t="s">
        <v>31</v>
      </c>
      <c r="B33" s="54"/>
      <c r="C33" s="54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f>SUM(I31:I32)</f>
        <v>440000</v>
      </c>
      <c r="J33" s="28">
        <f t="shared" si="0"/>
        <v>440000</v>
      </c>
      <c r="K33" s="28">
        <f t="shared" si="1"/>
        <v>0</v>
      </c>
    </row>
    <row r="34" spans="1:11" ht="15" customHeight="1" x14ac:dyDescent="0.25">
      <c r="A34" s="41" t="s">
        <v>61</v>
      </c>
      <c r="B34" s="40">
        <v>672</v>
      </c>
      <c r="C34" s="3" t="s">
        <v>33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440000</v>
      </c>
      <c r="J34" s="26">
        <f t="shared" si="0"/>
        <v>440000</v>
      </c>
      <c r="K34" s="26">
        <f t="shared" si="1"/>
        <v>0</v>
      </c>
    </row>
    <row r="35" spans="1:11" ht="15" customHeight="1" x14ac:dyDescent="0.25">
      <c r="A35" s="57" t="s">
        <v>34</v>
      </c>
      <c r="B35" s="54"/>
      <c r="C35" s="54"/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440000</v>
      </c>
      <c r="J35" s="28">
        <f t="shared" si="0"/>
        <v>440000</v>
      </c>
      <c r="K35" s="28">
        <f t="shared" si="1"/>
        <v>0</v>
      </c>
    </row>
    <row r="36" spans="1:11" ht="15" customHeight="1" x14ac:dyDescent="0.25">
      <c r="A36" s="24" t="s">
        <v>45</v>
      </c>
      <c r="B36" s="25" t="s">
        <v>21</v>
      </c>
      <c r="C36" s="3" t="s">
        <v>22</v>
      </c>
      <c r="D36" s="4">
        <v>37010</v>
      </c>
      <c r="E36" s="4">
        <v>37010</v>
      </c>
      <c r="F36" s="4">
        <v>0</v>
      </c>
      <c r="G36" s="4">
        <v>37010</v>
      </c>
      <c r="H36" s="4">
        <v>0</v>
      </c>
      <c r="I36" s="4">
        <v>4455</v>
      </c>
      <c r="J36" s="26">
        <f t="shared" si="0"/>
        <v>41465</v>
      </c>
      <c r="K36" s="26">
        <f t="shared" si="1"/>
        <v>0</v>
      </c>
    </row>
    <row r="37" spans="1:11" ht="15" customHeight="1" x14ac:dyDescent="0.25">
      <c r="A37" s="24" t="s">
        <v>45</v>
      </c>
      <c r="B37" s="25" t="s">
        <v>23</v>
      </c>
      <c r="C37" s="3" t="s">
        <v>24</v>
      </c>
      <c r="D37" s="4">
        <v>10000</v>
      </c>
      <c r="E37" s="4">
        <v>10000</v>
      </c>
      <c r="F37" s="4">
        <v>52888</v>
      </c>
      <c r="G37" s="4">
        <v>-42888</v>
      </c>
      <c r="H37" s="4">
        <v>528.88</v>
      </c>
      <c r="I37" s="4">
        <v>435378</v>
      </c>
      <c r="J37" s="26">
        <f t="shared" si="0"/>
        <v>445378</v>
      </c>
      <c r="K37" s="26">
        <f t="shared" si="1"/>
        <v>11.874856863158936</v>
      </c>
    </row>
    <row r="38" spans="1:11" ht="15" customHeight="1" x14ac:dyDescent="0.25">
      <c r="A38" s="24" t="s">
        <v>45</v>
      </c>
      <c r="B38" s="25" t="s">
        <v>46</v>
      </c>
      <c r="C38" s="3" t="s">
        <v>47</v>
      </c>
      <c r="D38" s="4">
        <v>10000</v>
      </c>
      <c r="E38" s="4">
        <v>10000</v>
      </c>
      <c r="F38" s="4">
        <v>10491</v>
      </c>
      <c r="G38" s="4">
        <v>-491</v>
      </c>
      <c r="H38" s="4">
        <v>104.91</v>
      </c>
      <c r="I38" s="4">
        <v>140537</v>
      </c>
      <c r="J38" s="26">
        <f t="shared" si="0"/>
        <v>150537</v>
      </c>
      <c r="K38" s="26">
        <f t="shared" si="1"/>
        <v>6.9690507981426491</v>
      </c>
    </row>
    <row r="39" spans="1:11" ht="15" customHeight="1" x14ac:dyDescent="0.25">
      <c r="A39" s="24" t="s">
        <v>45</v>
      </c>
      <c r="B39" s="25" t="s">
        <v>48</v>
      </c>
      <c r="C39" s="3" t="s">
        <v>49</v>
      </c>
      <c r="D39" s="4">
        <v>1300</v>
      </c>
      <c r="E39" s="4">
        <v>1300</v>
      </c>
      <c r="F39" s="4">
        <v>389</v>
      </c>
      <c r="G39" s="4">
        <v>911</v>
      </c>
      <c r="H39" s="4">
        <v>29.923076923076923</v>
      </c>
      <c r="I39" s="4">
        <v>7607</v>
      </c>
      <c r="J39" s="26">
        <f t="shared" si="0"/>
        <v>8907</v>
      </c>
      <c r="K39" s="26">
        <f t="shared" si="1"/>
        <v>4.3673515212754008</v>
      </c>
    </row>
    <row r="40" spans="1:11" ht="15" customHeight="1" x14ac:dyDescent="0.25">
      <c r="A40" s="53" t="s">
        <v>31</v>
      </c>
      <c r="B40" s="54"/>
      <c r="C40" s="54"/>
      <c r="D40" s="5">
        <v>58310</v>
      </c>
      <c r="E40" s="5">
        <v>58310</v>
      </c>
      <c r="F40" s="5">
        <v>63768</v>
      </c>
      <c r="G40" s="5">
        <v>-5458</v>
      </c>
      <c r="H40" s="5">
        <v>109.36</v>
      </c>
      <c r="I40" s="28">
        <f>SUM(I36:I39)</f>
        <v>587977</v>
      </c>
      <c r="J40" s="28">
        <f t="shared" si="0"/>
        <v>646287</v>
      </c>
      <c r="K40" s="28">
        <f t="shared" si="1"/>
        <v>9.8668238723663002</v>
      </c>
    </row>
    <row r="41" spans="1:11" ht="15" customHeight="1" x14ac:dyDescent="0.25">
      <c r="A41" s="24" t="s">
        <v>45</v>
      </c>
      <c r="B41" s="25" t="s">
        <v>32</v>
      </c>
      <c r="C41" s="3" t="s">
        <v>33</v>
      </c>
      <c r="D41" s="4">
        <v>58310</v>
      </c>
      <c r="E41" s="4">
        <v>58310</v>
      </c>
      <c r="F41" s="4">
        <v>48327</v>
      </c>
      <c r="G41" s="4">
        <v>9983</v>
      </c>
      <c r="H41" s="4">
        <v>82.879437489281429</v>
      </c>
      <c r="I41" s="27">
        <v>587977</v>
      </c>
      <c r="J41" s="26">
        <f t="shared" si="0"/>
        <v>646287</v>
      </c>
      <c r="K41" s="26">
        <f t="shared" si="1"/>
        <v>7.4776376439569416</v>
      </c>
    </row>
    <row r="42" spans="1:11" ht="15" customHeight="1" x14ac:dyDescent="0.25">
      <c r="A42" s="53" t="s">
        <v>34</v>
      </c>
      <c r="B42" s="54"/>
      <c r="C42" s="54"/>
      <c r="D42" s="5">
        <v>58310</v>
      </c>
      <c r="E42" s="5">
        <v>58310</v>
      </c>
      <c r="F42" s="5">
        <v>48327</v>
      </c>
      <c r="G42" s="5">
        <v>9983</v>
      </c>
      <c r="H42" s="5">
        <v>82.88</v>
      </c>
      <c r="I42" s="29">
        <v>587977</v>
      </c>
      <c r="J42" s="28">
        <f t="shared" si="0"/>
        <v>646287</v>
      </c>
      <c r="K42" s="28">
        <f t="shared" si="1"/>
        <v>7.4776376439569416</v>
      </c>
    </row>
    <row r="43" spans="1:11" ht="15" customHeight="1" x14ac:dyDescent="0.25">
      <c r="A43" s="24" t="s">
        <v>50</v>
      </c>
      <c r="B43" s="25" t="s">
        <v>11</v>
      </c>
      <c r="C43" s="3" t="s">
        <v>12</v>
      </c>
      <c r="D43" s="4">
        <v>120000</v>
      </c>
      <c r="E43" s="4">
        <v>120000</v>
      </c>
      <c r="F43" s="4">
        <v>2171</v>
      </c>
      <c r="G43" s="4">
        <v>117829</v>
      </c>
      <c r="H43" s="4">
        <v>1.8091666666666666</v>
      </c>
      <c r="I43" s="27">
        <v>82510</v>
      </c>
      <c r="J43" s="26">
        <f t="shared" si="0"/>
        <v>202510</v>
      </c>
      <c r="K43" s="26">
        <f t="shared" si="1"/>
        <v>1.072045824897536</v>
      </c>
    </row>
    <row r="44" spans="1:11" ht="15" customHeight="1" x14ac:dyDescent="0.25">
      <c r="A44" s="24" t="s">
        <v>50</v>
      </c>
      <c r="B44" s="25" t="s">
        <v>17</v>
      </c>
      <c r="C44" s="3" t="s">
        <v>18</v>
      </c>
      <c r="D44" s="4">
        <v>20000</v>
      </c>
      <c r="E44" s="4">
        <v>20000</v>
      </c>
      <c r="F44" s="4">
        <v>0</v>
      </c>
      <c r="G44" s="4">
        <v>20000</v>
      </c>
      <c r="H44" s="4">
        <v>0</v>
      </c>
      <c r="I44" s="27">
        <v>0</v>
      </c>
      <c r="J44" s="26">
        <f t="shared" si="0"/>
        <v>20000</v>
      </c>
      <c r="K44" s="26">
        <f t="shared" si="1"/>
        <v>0</v>
      </c>
    </row>
    <row r="45" spans="1:11" ht="15" customHeight="1" x14ac:dyDescent="0.25">
      <c r="A45" s="24" t="s">
        <v>50</v>
      </c>
      <c r="B45" s="25" t="s">
        <v>21</v>
      </c>
      <c r="C45" s="3" t="s">
        <v>22</v>
      </c>
      <c r="D45" s="4">
        <v>70000</v>
      </c>
      <c r="E45" s="4">
        <v>70000</v>
      </c>
      <c r="F45" s="4">
        <v>980</v>
      </c>
      <c r="G45" s="4">
        <v>69020</v>
      </c>
      <c r="H45" s="4">
        <v>1.4</v>
      </c>
      <c r="I45" s="27">
        <v>0</v>
      </c>
      <c r="J45" s="26">
        <f t="shared" si="0"/>
        <v>70000</v>
      </c>
      <c r="K45" s="26">
        <f t="shared" si="1"/>
        <v>1.4000000000000001</v>
      </c>
    </row>
    <row r="46" spans="1:11" ht="15" customHeight="1" x14ac:dyDescent="0.25">
      <c r="A46" s="24" t="s">
        <v>50</v>
      </c>
      <c r="B46" s="25" t="s">
        <v>23</v>
      </c>
      <c r="C46" s="3" t="s">
        <v>24</v>
      </c>
      <c r="D46" s="4">
        <v>15500000</v>
      </c>
      <c r="E46" s="4">
        <v>15500000</v>
      </c>
      <c r="F46" s="4">
        <v>4091479</v>
      </c>
      <c r="G46" s="4">
        <v>11408521</v>
      </c>
      <c r="H46" s="4">
        <v>26.396638709677418</v>
      </c>
      <c r="I46" s="27">
        <v>3329521</v>
      </c>
      <c r="J46" s="26">
        <f t="shared" si="0"/>
        <v>18829521</v>
      </c>
      <c r="K46" s="26">
        <f t="shared" si="1"/>
        <v>21.729065757965909</v>
      </c>
    </row>
    <row r="47" spans="1:11" ht="15" customHeight="1" x14ac:dyDescent="0.25">
      <c r="A47" s="24" t="s">
        <v>50</v>
      </c>
      <c r="B47" s="25" t="s">
        <v>46</v>
      </c>
      <c r="C47" s="3" t="s">
        <v>47</v>
      </c>
      <c r="D47" s="4">
        <v>5239000</v>
      </c>
      <c r="E47" s="4">
        <v>5239000</v>
      </c>
      <c r="F47" s="4">
        <v>1345399</v>
      </c>
      <c r="G47" s="4">
        <v>3893601</v>
      </c>
      <c r="H47" s="4">
        <v>25.680454285168924</v>
      </c>
      <c r="I47" s="27">
        <v>1040900</v>
      </c>
      <c r="J47" s="26">
        <f t="shared" si="0"/>
        <v>6279900</v>
      </c>
      <c r="K47" s="26">
        <f t="shared" si="1"/>
        <v>21.423892100192678</v>
      </c>
    </row>
    <row r="48" spans="1:11" ht="15" customHeight="1" x14ac:dyDescent="0.25">
      <c r="A48" s="24" t="s">
        <v>50</v>
      </c>
      <c r="B48" s="25" t="s">
        <v>51</v>
      </c>
      <c r="C48" s="3" t="s">
        <v>52</v>
      </c>
      <c r="D48" s="4">
        <v>92000</v>
      </c>
      <c r="E48" s="4">
        <v>92000</v>
      </c>
      <c r="F48" s="4">
        <v>28072</v>
      </c>
      <c r="G48" s="4">
        <v>63928</v>
      </c>
      <c r="H48" s="4">
        <v>30.513043478260869</v>
      </c>
      <c r="I48" s="27">
        <v>7500</v>
      </c>
      <c r="J48" s="26">
        <f t="shared" si="0"/>
        <v>99500</v>
      </c>
      <c r="K48" s="26">
        <f t="shared" si="1"/>
        <v>28.213065326633163</v>
      </c>
    </row>
    <row r="49" spans="1:11" ht="15" customHeight="1" x14ac:dyDescent="0.25">
      <c r="A49" s="24" t="s">
        <v>50</v>
      </c>
      <c r="B49" s="25" t="s">
        <v>48</v>
      </c>
      <c r="C49" s="3" t="s">
        <v>49</v>
      </c>
      <c r="D49" s="4">
        <v>424000</v>
      </c>
      <c r="E49" s="4">
        <v>424000</v>
      </c>
      <c r="F49" s="4">
        <v>69032</v>
      </c>
      <c r="G49" s="4">
        <v>354968</v>
      </c>
      <c r="H49" s="4">
        <v>16.281132075471699</v>
      </c>
      <c r="I49" s="27">
        <v>74190</v>
      </c>
      <c r="J49" s="26">
        <f t="shared" si="0"/>
        <v>498190</v>
      </c>
      <c r="K49" s="26">
        <f t="shared" si="1"/>
        <v>13.856560749914692</v>
      </c>
    </row>
    <row r="50" spans="1:11" ht="15" customHeight="1" x14ac:dyDescent="0.25">
      <c r="A50" s="24" t="s">
        <v>50</v>
      </c>
      <c r="B50" s="25" t="s">
        <v>27</v>
      </c>
      <c r="C50" s="3" t="s">
        <v>28</v>
      </c>
      <c r="D50" s="4">
        <v>37000</v>
      </c>
      <c r="E50" s="4">
        <v>37000</v>
      </c>
      <c r="F50" s="4">
        <v>0</v>
      </c>
      <c r="G50" s="4">
        <v>37000</v>
      </c>
      <c r="H50" s="4">
        <v>0</v>
      </c>
      <c r="I50" s="27">
        <v>38163</v>
      </c>
      <c r="J50" s="26">
        <f t="shared" si="0"/>
        <v>75163</v>
      </c>
      <c r="K50" s="26">
        <f t="shared" si="1"/>
        <v>0</v>
      </c>
    </row>
    <row r="51" spans="1:11" ht="15" customHeight="1" x14ac:dyDescent="0.25">
      <c r="A51" s="53" t="s">
        <v>31</v>
      </c>
      <c r="B51" s="54"/>
      <c r="C51" s="54"/>
      <c r="D51" s="5">
        <v>21502000</v>
      </c>
      <c r="E51" s="5">
        <v>21502000</v>
      </c>
      <c r="F51" s="5">
        <v>5537133</v>
      </c>
      <c r="G51" s="5">
        <v>15964867</v>
      </c>
      <c r="H51" s="5">
        <v>25.75</v>
      </c>
      <c r="I51" s="28">
        <f>SUM(I43:I50)</f>
        <v>4572784</v>
      </c>
      <c r="J51" s="28">
        <f t="shared" si="0"/>
        <v>26074784</v>
      </c>
      <c r="K51" s="28">
        <f t="shared" si="1"/>
        <v>21.235585307245497</v>
      </c>
    </row>
    <row r="52" spans="1:11" ht="15" customHeight="1" x14ac:dyDescent="0.25">
      <c r="A52" s="24" t="s">
        <v>50</v>
      </c>
      <c r="B52" s="25" t="s">
        <v>32</v>
      </c>
      <c r="C52" s="3" t="s">
        <v>33</v>
      </c>
      <c r="D52" s="4">
        <v>21502000</v>
      </c>
      <c r="E52" s="4">
        <v>21502000</v>
      </c>
      <c r="F52" s="4">
        <v>5537133</v>
      </c>
      <c r="G52" s="4">
        <v>15964867</v>
      </c>
      <c r="H52" s="4">
        <v>25.751711468700584</v>
      </c>
      <c r="I52" s="27">
        <v>4572784</v>
      </c>
      <c r="J52" s="26">
        <f t="shared" si="0"/>
        <v>26074784</v>
      </c>
      <c r="K52" s="26">
        <f t="shared" si="1"/>
        <v>21.235585307245497</v>
      </c>
    </row>
    <row r="53" spans="1:11" ht="15" customHeight="1" x14ac:dyDescent="0.25">
      <c r="A53" s="53" t="s">
        <v>34</v>
      </c>
      <c r="B53" s="54"/>
      <c r="C53" s="54"/>
      <c r="D53" s="5">
        <v>21502000</v>
      </c>
      <c r="E53" s="5">
        <v>21502000</v>
      </c>
      <c r="F53" s="5">
        <v>5537133</v>
      </c>
      <c r="G53" s="5">
        <v>15964867</v>
      </c>
      <c r="H53" s="5">
        <v>25.75</v>
      </c>
      <c r="I53" s="29">
        <v>4572784</v>
      </c>
      <c r="J53" s="28">
        <f t="shared" si="0"/>
        <v>26074784</v>
      </c>
      <c r="K53" s="28">
        <f t="shared" si="1"/>
        <v>21.235585307245497</v>
      </c>
    </row>
    <row r="54" spans="1:11" ht="15" customHeight="1" x14ac:dyDescent="0.25">
      <c r="A54" s="55" t="s">
        <v>53</v>
      </c>
      <c r="B54" s="56"/>
      <c r="C54" s="56"/>
      <c r="D54" s="4">
        <v>35724</v>
      </c>
      <c r="E54" s="4">
        <v>35724</v>
      </c>
      <c r="F54" s="4">
        <v>8931</v>
      </c>
      <c r="G54" s="4">
        <v>26793</v>
      </c>
      <c r="H54" s="4">
        <v>25</v>
      </c>
      <c r="I54" s="27">
        <v>0</v>
      </c>
      <c r="J54" s="26">
        <f t="shared" si="0"/>
        <v>35724</v>
      </c>
      <c r="K54" s="26">
        <f t="shared" si="1"/>
        <v>25</v>
      </c>
    </row>
    <row r="55" spans="1:11" ht="15" customHeight="1" x14ac:dyDescent="0.25">
      <c r="A55" s="30" t="s">
        <v>54</v>
      </c>
      <c r="B55" s="31" t="s">
        <v>32</v>
      </c>
      <c r="C55" s="32" t="s">
        <v>33</v>
      </c>
      <c r="D55" s="5">
        <v>35724</v>
      </c>
      <c r="E55" s="5">
        <v>35724</v>
      </c>
      <c r="F55" s="5">
        <v>8931</v>
      </c>
      <c r="G55" s="5">
        <v>26793</v>
      </c>
      <c r="H55" s="5">
        <v>25</v>
      </c>
      <c r="I55" s="29">
        <v>0</v>
      </c>
      <c r="J55" s="28">
        <f t="shared" si="0"/>
        <v>35724</v>
      </c>
      <c r="K55" s="28">
        <f t="shared" si="1"/>
        <v>25</v>
      </c>
    </row>
    <row r="56" spans="1:11" ht="15" customHeight="1" x14ac:dyDescent="0.25">
      <c r="A56" s="53" t="s">
        <v>67</v>
      </c>
      <c r="B56" s="54"/>
      <c r="C56" s="54"/>
      <c r="D56" s="5">
        <v>25312810</v>
      </c>
      <c r="E56" s="5">
        <v>25312810</v>
      </c>
      <c r="F56" s="5">
        <v>6315718.1399999997</v>
      </c>
      <c r="G56" s="5">
        <v>18997091.859999999</v>
      </c>
      <c r="H56" s="5">
        <v>24.95</v>
      </c>
      <c r="I56" s="28">
        <f>I15+I24+I33+I40+I51</f>
        <v>5600761</v>
      </c>
      <c r="J56" s="28">
        <f t="shared" si="0"/>
        <v>30913571</v>
      </c>
      <c r="K56" s="28">
        <f t="shared" si="1"/>
        <v>20.430244503295977</v>
      </c>
    </row>
    <row r="57" spans="1:11" ht="15" customHeight="1" x14ac:dyDescent="0.25">
      <c r="A57" s="53" t="s">
        <v>68</v>
      </c>
      <c r="B57" s="54"/>
      <c r="C57" s="54"/>
      <c r="D57" s="5">
        <v>25348534</v>
      </c>
      <c r="E57" s="5">
        <v>25348534</v>
      </c>
      <c r="F57" s="5">
        <v>6313914.7300000004</v>
      </c>
      <c r="G57" s="5">
        <v>19034619.27</v>
      </c>
      <c r="H57" s="5">
        <v>24.91</v>
      </c>
      <c r="I57" s="28">
        <f>I17+I30+I35+I42+I53+I55</f>
        <v>5600761</v>
      </c>
      <c r="J57" s="28">
        <f t="shared" si="0"/>
        <v>30949295</v>
      </c>
      <c r="K57" s="28">
        <f t="shared" si="1"/>
        <v>20.400835398673863</v>
      </c>
    </row>
    <row r="58" spans="1:11" x14ac:dyDescent="0.25">
      <c r="A58" s="6" t="s">
        <v>10</v>
      </c>
      <c r="B58" s="7" t="s">
        <v>11</v>
      </c>
      <c r="C58" s="8" t="s">
        <v>12</v>
      </c>
      <c r="D58" s="9">
        <v>85000</v>
      </c>
      <c r="E58" s="9">
        <v>85000</v>
      </c>
      <c r="F58" s="9">
        <v>27911.75</v>
      </c>
      <c r="G58" s="9">
        <v>57088.25</v>
      </c>
      <c r="H58" s="9">
        <v>32.837352941176469</v>
      </c>
      <c r="I58" s="10">
        <v>0</v>
      </c>
      <c r="J58" s="11">
        <f t="shared" si="0"/>
        <v>85000</v>
      </c>
      <c r="K58" s="11">
        <f t="shared" si="1"/>
        <v>32.837352941176476</v>
      </c>
    </row>
    <row r="59" spans="1:11" x14ac:dyDescent="0.25">
      <c r="A59" s="6" t="s">
        <v>10</v>
      </c>
      <c r="B59" s="7" t="s">
        <v>13</v>
      </c>
      <c r="C59" s="8" t="s">
        <v>14</v>
      </c>
      <c r="D59" s="9">
        <v>190000</v>
      </c>
      <c r="E59" s="9">
        <v>190000</v>
      </c>
      <c r="F59" s="9">
        <v>37247.360000000001</v>
      </c>
      <c r="G59" s="9">
        <v>152752.64000000001</v>
      </c>
      <c r="H59" s="9">
        <v>19.603873684210527</v>
      </c>
      <c r="I59" s="10">
        <v>0</v>
      </c>
      <c r="J59" s="11">
        <f t="shared" si="0"/>
        <v>190000</v>
      </c>
      <c r="K59" s="11">
        <f t="shared" si="1"/>
        <v>19.603873684210527</v>
      </c>
    </row>
    <row r="60" spans="1:11" x14ac:dyDescent="0.25">
      <c r="A60" s="6" t="s">
        <v>10</v>
      </c>
      <c r="B60" s="7" t="s">
        <v>15</v>
      </c>
      <c r="C60" s="8" t="s">
        <v>16</v>
      </c>
      <c r="D60" s="9">
        <v>40000</v>
      </c>
      <c r="E60" s="9">
        <v>40000</v>
      </c>
      <c r="F60" s="9">
        <v>4044.4</v>
      </c>
      <c r="G60" s="9">
        <v>35955.599999999999</v>
      </c>
      <c r="H60" s="9">
        <v>10.111000000000001</v>
      </c>
      <c r="I60" s="10">
        <v>0</v>
      </c>
      <c r="J60" s="11">
        <f t="shared" si="0"/>
        <v>40000</v>
      </c>
      <c r="K60" s="11">
        <f t="shared" si="1"/>
        <v>10.111000000000001</v>
      </c>
    </row>
    <row r="61" spans="1:11" x14ac:dyDescent="0.25">
      <c r="A61" s="6" t="s">
        <v>10</v>
      </c>
      <c r="B61" s="7" t="s">
        <v>17</v>
      </c>
      <c r="C61" s="8" t="s">
        <v>18</v>
      </c>
      <c r="D61" s="9">
        <v>2000</v>
      </c>
      <c r="E61" s="9">
        <v>2000</v>
      </c>
      <c r="F61" s="9">
        <v>0</v>
      </c>
      <c r="G61" s="9">
        <v>2000</v>
      </c>
      <c r="H61" s="9">
        <v>0</v>
      </c>
      <c r="I61" s="10">
        <v>0</v>
      </c>
      <c r="J61" s="11">
        <f t="shared" si="0"/>
        <v>2000</v>
      </c>
      <c r="K61" s="11">
        <f t="shared" si="1"/>
        <v>0</v>
      </c>
    </row>
    <row r="62" spans="1:11" x14ac:dyDescent="0.25">
      <c r="A62" s="6" t="s">
        <v>10</v>
      </c>
      <c r="B62" s="7" t="s">
        <v>19</v>
      </c>
      <c r="C62" s="8" t="s">
        <v>20</v>
      </c>
      <c r="D62" s="9">
        <v>2000</v>
      </c>
      <c r="E62" s="9">
        <v>2000</v>
      </c>
      <c r="F62" s="9">
        <v>0</v>
      </c>
      <c r="G62" s="9">
        <v>2000</v>
      </c>
      <c r="H62" s="9">
        <v>0</v>
      </c>
      <c r="I62" s="10">
        <v>0</v>
      </c>
      <c r="J62" s="11">
        <f t="shared" si="0"/>
        <v>2000</v>
      </c>
      <c r="K62" s="11">
        <f t="shared" si="1"/>
        <v>0</v>
      </c>
    </row>
    <row r="63" spans="1:11" x14ac:dyDescent="0.25">
      <c r="A63" s="6" t="s">
        <v>10</v>
      </c>
      <c r="B63" s="7" t="s">
        <v>21</v>
      </c>
      <c r="C63" s="8" t="s">
        <v>22</v>
      </c>
      <c r="D63" s="9">
        <v>74000</v>
      </c>
      <c r="E63" s="9">
        <v>74000</v>
      </c>
      <c r="F63" s="9">
        <v>11554.1</v>
      </c>
      <c r="G63" s="9">
        <v>62445.9</v>
      </c>
      <c r="H63" s="9">
        <v>15.613648648648649</v>
      </c>
      <c r="I63" s="10">
        <v>0</v>
      </c>
      <c r="J63" s="11">
        <f t="shared" si="0"/>
        <v>74000</v>
      </c>
      <c r="K63" s="11">
        <f t="shared" si="1"/>
        <v>15.613648648648649</v>
      </c>
    </row>
    <row r="64" spans="1:11" x14ac:dyDescent="0.25">
      <c r="A64" s="6" t="s">
        <v>10</v>
      </c>
      <c r="B64" s="7" t="s">
        <v>27</v>
      </c>
      <c r="C64" s="8" t="s">
        <v>62</v>
      </c>
      <c r="D64" s="9">
        <v>63861</v>
      </c>
      <c r="E64" s="9">
        <v>63861</v>
      </c>
      <c r="F64" s="9">
        <v>8261</v>
      </c>
      <c r="G64" s="9">
        <v>55600</v>
      </c>
      <c r="H64" s="9">
        <v>12.935907674480513</v>
      </c>
      <c r="I64" s="10">
        <v>0</v>
      </c>
      <c r="J64" s="11">
        <f t="shared" si="0"/>
        <v>63861</v>
      </c>
      <c r="K64" s="11">
        <f t="shared" si="1"/>
        <v>12.935907674480513</v>
      </c>
    </row>
    <row r="65" spans="1:12" x14ac:dyDescent="0.25">
      <c r="A65" s="6" t="s">
        <v>10</v>
      </c>
      <c r="B65" s="7" t="s">
        <v>29</v>
      </c>
      <c r="C65" s="8" t="s">
        <v>30</v>
      </c>
      <c r="D65" s="9">
        <v>3139</v>
      </c>
      <c r="E65" s="9">
        <v>3139</v>
      </c>
      <c r="F65" s="9">
        <v>3139</v>
      </c>
      <c r="G65" s="9">
        <v>0</v>
      </c>
      <c r="H65" s="9">
        <v>100</v>
      </c>
      <c r="I65" s="10">
        <v>0</v>
      </c>
      <c r="J65" s="11">
        <f t="shared" si="0"/>
        <v>3139</v>
      </c>
      <c r="K65" s="11">
        <f t="shared" si="1"/>
        <v>100</v>
      </c>
    </row>
    <row r="66" spans="1:12" x14ac:dyDescent="0.25">
      <c r="A66" s="47" t="s">
        <v>31</v>
      </c>
      <c r="B66" s="48"/>
      <c r="C66" s="48"/>
      <c r="D66" s="12">
        <v>460000</v>
      </c>
      <c r="E66" s="12">
        <v>460000</v>
      </c>
      <c r="F66" s="12">
        <v>92157.61</v>
      </c>
      <c r="G66" s="12">
        <v>367842.39</v>
      </c>
      <c r="H66" s="12">
        <v>20.03</v>
      </c>
      <c r="I66" s="13">
        <v>0</v>
      </c>
      <c r="J66" s="14">
        <f t="shared" si="0"/>
        <v>460000</v>
      </c>
      <c r="K66" s="14">
        <f t="shared" si="1"/>
        <v>20.034263043478262</v>
      </c>
    </row>
    <row r="67" spans="1:12" x14ac:dyDescent="0.25">
      <c r="A67" s="6" t="s">
        <v>10</v>
      </c>
      <c r="B67" s="7" t="s">
        <v>32</v>
      </c>
      <c r="C67" s="8" t="s">
        <v>33</v>
      </c>
      <c r="D67" s="9">
        <v>460000</v>
      </c>
      <c r="E67" s="9">
        <v>460000</v>
      </c>
      <c r="F67" s="9">
        <v>115000</v>
      </c>
      <c r="G67" s="9">
        <v>345000</v>
      </c>
      <c r="H67" s="9">
        <v>25</v>
      </c>
      <c r="I67" s="10">
        <v>0</v>
      </c>
      <c r="J67" s="11">
        <f t="shared" si="0"/>
        <v>460000</v>
      </c>
      <c r="K67" s="11">
        <f t="shared" si="1"/>
        <v>25</v>
      </c>
    </row>
    <row r="68" spans="1:12" x14ac:dyDescent="0.25">
      <c r="A68" s="47" t="s">
        <v>34</v>
      </c>
      <c r="B68" s="48"/>
      <c r="C68" s="48"/>
      <c r="D68" s="12">
        <v>460000</v>
      </c>
      <c r="E68" s="12">
        <v>460000</v>
      </c>
      <c r="F68" s="12">
        <v>115000</v>
      </c>
      <c r="G68" s="12">
        <v>345000</v>
      </c>
      <c r="H68" s="12">
        <v>25</v>
      </c>
      <c r="I68" s="13">
        <v>0</v>
      </c>
      <c r="J68" s="14">
        <f t="shared" si="0"/>
        <v>460000</v>
      </c>
      <c r="K68" s="14">
        <f t="shared" si="1"/>
        <v>25</v>
      </c>
    </row>
    <row r="69" spans="1:12" x14ac:dyDescent="0.25">
      <c r="A69" s="6" t="s">
        <v>35</v>
      </c>
      <c r="B69" s="7" t="s">
        <v>11</v>
      </c>
      <c r="C69" s="8" t="s">
        <v>12</v>
      </c>
      <c r="D69" s="9">
        <v>30000</v>
      </c>
      <c r="E69" s="9">
        <v>30000</v>
      </c>
      <c r="F69" s="9">
        <v>0</v>
      </c>
      <c r="G69" s="9">
        <v>30000</v>
      </c>
      <c r="H69" s="9">
        <v>0</v>
      </c>
      <c r="I69" s="10">
        <v>0</v>
      </c>
      <c r="J69" s="11">
        <f t="shared" si="0"/>
        <v>30000</v>
      </c>
      <c r="K69" s="11">
        <f t="shared" si="1"/>
        <v>0</v>
      </c>
    </row>
    <row r="70" spans="1:12" x14ac:dyDescent="0.25">
      <c r="A70" s="6" t="s">
        <v>35</v>
      </c>
      <c r="B70" s="7" t="s">
        <v>17</v>
      </c>
      <c r="C70" s="8" t="s">
        <v>18</v>
      </c>
      <c r="D70" s="9">
        <v>200</v>
      </c>
      <c r="E70" s="9">
        <v>200</v>
      </c>
      <c r="F70" s="9">
        <v>0</v>
      </c>
      <c r="G70" s="9">
        <v>200</v>
      </c>
      <c r="H70" s="9">
        <v>0</v>
      </c>
      <c r="I70" s="10">
        <v>0</v>
      </c>
      <c r="J70" s="11">
        <f t="shared" ref="J70:J122" si="2">E70+I70</f>
        <v>200</v>
      </c>
      <c r="K70" s="11">
        <f t="shared" ref="K70:K122" si="3">F70/J70*100</f>
        <v>0</v>
      </c>
    </row>
    <row r="71" spans="1:12" x14ac:dyDescent="0.25">
      <c r="A71" s="6" t="s">
        <v>35</v>
      </c>
      <c r="B71" s="7" t="s">
        <v>21</v>
      </c>
      <c r="C71" s="8" t="s">
        <v>22</v>
      </c>
      <c r="D71" s="9">
        <v>5000</v>
      </c>
      <c r="E71" s="9">
        <v>5000</v>
      </c>
      <c r="F71" s="9">
        <v>0</v>
      </c>
      <c r="G71" s="9">
        <v>5000</v>
      </c>
      <c r="H71" s="9">
        <v>0</v>
      </c>
      <c r="I71" s="10">
        <v>0</v>
      </c>
      <c r="J71" s="11">
        <f t="shared" si="2"/>
        <v>5000</v>
      </c>
      <c r="K71" s="11">
        <f t="shared" si="3"/>
        <v>0</v>
      </c>
    </row>
    <row r="72" spans="1:12" x14ac:dyDescent="0.25">
      <c r="A72" s="6" t="s">
        <v>35</v>
      </c>
      <c r="B72" s="7" t="s">
        <v>27</v>
      </c>
      <c r="C72" s="8" t="s">
        <v>62</v>
      </c>
      <c r="D72" s="9">
        <v>61000</v>
      </c>
      <c r="E72" s="9">
        <v>61000</v>
      </c>
      <c r="F72" s="9">
        <v>0</v>
      </c>
      <c r="G72" s="9">
        <v>61000</v>
      </c>
      <c r="H72" s="9">
        <v>0</v>
      </c>
      <c r="I72" s="10">
        <v>0</v>
      </c>
      <c r="J72" s="11">
        <f t="shared" si="2"/>
        <v>61000</v>
      </c>
      <c r="K72" s="11">
        <f t="shared" si="3"/>
        <v>0</v>
      </c>
    </row>
    <row r="73" spans="1:12" x14ac:dyDescent="0.25">
      <c r="A73" s="47" t="s">
        <v>31</v>
      </c>
      <c r="B73" s="48"/>
      <c r="C73" s="48"/>
      <c r="D73" s="12">
        <v>96200</v>
      </c>
      <c r="E73" s="12">
        <v>96200</v>
      </c>
      <c r="F73" s="12">
        <v>0</v>
      </c>
      <c r="G73" s="12">
        <v>96200</v>
      </c>
      <c r="H73" s="12">
        <v>0</v>
      </c>
      <c r="I73" s="13">
        <v>0</v>
      </c>
      <c r="J73" s="14">
        <f t="shared" si="2"/>
        <v>96200</v>
      </c>
      <c r="K73" s="14">
        <f t="shared" si="3"/>
        <v>0</v>
      </c>
    </row>
    <row r="74" spans="1:12" x14ac:dyDescent="0.25">
      <c r="A74" s="6" t="s">
        <v>35</v>
      </c>
      <c r="B74" s="7" t="s">
        <v>37</v>
      </c>
      <c r="C74" s="8" t="s">
        <v>38</v>
      </c>
      <c r="D74" s="9">
        <v>96200</v>
      </c>
      <c r="E74" s="9">
        <v>96200</v>
      </c>
      <c r="F74" s="9">
        <v>23400</v>
      </c>
      <c r="G74" s="9">
        <v>72800</v>
      </c>
      <c r="H74" s="9">
        <v>24.324324324324323</v>
      </c>
      <c r="I74" s="10">
        <v>0</v>
      </c>
      <c r="J74" s="11">
        <f t="shared" si="2"/>
        <v>96200</v>
      </c>
      <c r="K74" s="11">
        <f t="shared" si="3"/>
        <v>24.324324324324326</v>
      </c>
    </row>
    <row r="75" spans="1:12" x14ac:dyDescent="0.25">
      <c r="A75" s="47" t="s">
        <v>34</v>
      </c>
      <c r="B75" s="48"/>
      <c r="C75" s="48"/>
      <c r="D75" s="12">
        <v>96200</v>
      </c>
      <c r="E75" s="12">
        <v>96200</v>
      </c>
      <c r="F75" s="12">
        <v>23400</v>
      </c>
      <c r="G75" s="12">
        <v>72800</v>
      </c>
      <c r="H75" s="12">
        <v>24.32</v>
      </c>
      <c r="I75" s="13">
        <v>0</v>
      </c>
      <c r="J75" s="14">
        <f t="shared" si="2"/>
        <v>96200</v>
      </c>
      <c r="K75" s="14">
        <f t="shared" si="3"/>
        <v>24.324324324324326</v>
      </c>
    </row>
    <row r="76" spans="1:12" x14ac:dyDescent="0.25">
      <c r="A76" s="6" t="s">
        <v>50</v>
      </c>
      <c r="B76" s="7" t="s">
        <v>11</v>
      </c>
      <c r="C76" s="8" t="s">
        <v>12</v>
      </c>
      <c r="D76" s="9">
        <v>10000</v>
      </c>
      <c r="E76" s="9">
        <v>10000</v>
      </c>
      <c r="F76" s="9">
        <v>0</v>
      </c>
      <c r="G76" s="9">
        <v>10000</v>
      </c>
      <c r="H76" s="9">
        <v>0</v>
      </c>
      <c r="I76" s="10">
        <v>5000</v>
      </c>
      <c r="J76" s="11">
        <f t="shared" si="2"/>
        <v>15000</v>
      </c>
      <c r="K76" s="11">
        <f t="shared" si="3"/>
        <v>0</v>
      </c>
    </row>
    <row r="77" spans="1:12" x14ac:dyDescent="0.25">
      <c r="A77" s="6" t="s">
        <v>50</v>
      </c>
      <c r="B77" s="7" t="s">
        <v>21</v>
      </c>
      <c r="C77" s="8" t="s">
        <v>22</v>
      </c>
      <c r="D77" s="9">
        <v>5000</v>
      </c>
      <c r="E77" s="9">
        <v>5000</v>
      </c>
      <c r="F77" s="9">
        <v>0</v>
      </c>
      <c r="G77" s="9">
        <v>5000</v>
      </c>
      <c r="H77" s="9">
        <v>0</v>
      </c>
      <c r="I77" s="10">
        <v>4000</v>
      </c>
      <c r="J77" s="11">
        <f t="shared" si="2"/>
        <v>9000</v>
      </c>
      <c r="K77" s="11">
        <f t="shared" si="3"/>
        <v>0</v>
      </c>
    </row>
    <row r="78" spans="1:12" x14ac:dyDescent="0.25">
      <c r="A78" s="6" t="s">
        <v>50</v>
      </c>
      <c r="B78" s="7" t="s">
        <v>23</v>
      </c>
      <c r="C78" s="8" t="s">
        <v>24</v>
      </c>
      <c r="D78" s="9">
        <v>2200000</v>
      </c>
      <c r="E78" s="9">
        <v>2200000</v>
      </c>
      <c r="F78" s="9">
        <v>512573</v>
      </c>
      <c r="G78" s="9">
        <v>1687427</v>
      </c>
      <c r="H78" s="9">
        <v>23.298772727272727</v>
      </c>
      <c r="I78" s="10">
        <v>150000</v>
      </c>
      <c r="J78" s="11">
        <f t="shared" si="2"/>
        <v>2350000</v>
      </c>
      <c r="K78" s="11">
        <f t="shared" si="3"/>
        <v>21.811617021276597</v>
      </c>
    </row>
    <row r="79" spans="1:12" x14ac:dyDescent="0.25">
      <c r="A79" s="6" t="s">
        <v>50</v>
      </c>
      <c r="B79" s="7" t="s">
        <v>46</v>
      </c>
      <c r="C79" s="8" t="s">
        <v>47</v>
      </c>
      <c r="D79" s="9">
        <v>743600</v>
      </c>
      <c r="E79" s="9">
        <v>743600</v>
      </c>
      <c r="F79" s="9">
        <v>173253</v>
      </c>
      <c r="G79" s="9">
        <v>570347</v>
      </c>
      <c r="H79" s="9">
        <v>23.299220010758471</v>
      </c>
      <c r="I79" s="10">
        <v>50700</v>
      </c>
      <c r="J79" s="11">
        <f t="shared" si="2"/>
        <v>794300</v>
      </c>
      <c r="K79" s="11">
        <f t="shared" si="3"/>
        <v>21.812035754752614</v>
      </c>
    </row>
    <row r="80" spans="1:12" x14ac:dyDescent="0.25">
      <c r="A80" s="47" t="s">
        <v>31</v>
      </c>
      <c r="B80" s="48"/>
      <c r="C80" s="48"/>
      <c r="D80" s="12">
        <v>2958600</v>
      </c>
      <c r="E80" s="12">
        <v>2958600</v>
      </c>
      <c r="F80" s="12">
        <v>685826</v>
      </c>
      <c r="G80" s="12">
        <v>2272774</v>
      </c>
      <c r="H80" s="12">
        <v>23.18</v>
      </c>
      <c r="I80" s="13">
        <f>SUM(I76:I79)</f>
        <v>209700</v>
      </c>
      <c r="J80" s="14">
        <f t="shared" si="2"/>
        <v>3168300</v>
      </c>
      <c r="K80" s="14">
        <f t="shared" si="3"/>
        <v>21.646498122021274</v>
      </c>
    </row>
    <row r="81" spans="1:11" x14ac:dyDescent="0.25">
      <c r="A81" s="6" t="s">
        <v>50</v>
      </c>
      <c r="B81" s="7" t="s">
        <v>32</v>
      </c>
      <c r="C81" s="8" t="s">
        <v>33</v>
      </c>
      <c r="D81" s="9">
        <v>2958600</v>
      </c>
      <c r="E81" s="9">
        <v>2958600</v>
      </c>
      <c r="F81" s="9">
        <v>685826</v>
      </c>
      <c r="G81" s="9">
        <v>2272774</v>
      </c>
      <c r="H81" s="9">
        <v>23.180761170824038</v>
      </c>
      <c r="I81" s="10">
        <v>209700</v>
      </c>
      <c r="J81" s="11">
        <f t="shared" si="2"/>
        <v>3168300</v>
      </c>
      <c r="K81" s="11">
        <f t="shared" si="3"/>
        <v>21.646498122021274</v>
      </c>
    </row>
    <row r="82" spans="1:11" x14ac:dyDescent="0.25">
      <c r="A82" s="47" t="s">
        <v>34</v>
      </c>
      <c r="B82" s="48"/>
      <c r="C82" s="48"/>
      <c r="D82" s="12">
        <v>2958600</v>
      </c>
      <c r="E82" s="12">
        <v>2958600</v>
      </c>
      <c r="F82" s="12">
        <v>685826</v>
      </c>
      <c r="G82" s="12">
        <v>2272774</v>
      </c>
      <c r="H82" s="12">
        <v>23.18</v>
      </c>
      <c r="I82" s="13">
        <v>209700</v>
      </c>
      <c r="J82" s="14">
        <f t="shared" si="2"/>
        <v>3168300</v>
      </c>
      <c r="K82" s="14">
        <f t="shared" si="3"/>
        <v>21.646498122021274</v>
      </c>
    </row>
    <row r="83" spans="1:11" x14ac:dyDescent="0.25">
      <c r="A83" s="47" t="s">
        <v>63</v>
      </c>
      <c r="B83" s="48"/>
      <c r="C83" s="48"/>
      <c r="D83" s="12">
        <v>3514800</v>
      </c>
      <c r="E83" s="12">
        <v>3514800</v>
      </c>
      <c r="F83" s="12">
        <v>777983.61</v>
      </c>
      <c r="G83" s="12">
        <v>2736816.39</v>
      </c>
      <c r="H83" s="12">
        <v>22.13</v>
      </c>
      <c r="I83" s="14">
        <f>I66+I73+I80</f>
        <v>209700</v>
      </c>
      <c r="J83" s="14">
        <f t="shared" si="2"/>
        <v>3724500</v>
      </c>
      <c r="K83" s="14">
        <f t="shared" si="3"/>
        <v>20.888269834877164</v>
      </c>
    </row>
    <row r="84" spans="1:11" x14ac:dyDescent="0.25">
      <c r="A84" s="47" t="s">
        <v>64</v>
      </c>
      <c r="B84" s="48"/>
      <c r="C84" s="48"/>
      <c r="D84" s="12">
        <v>3514800</v>
      </c>
      <c r="E84" s="12">
        <v>3514800</v>
      </c>
      <c r="F84" s="12">
        <v>824226</v>
      </c>
      <c r="G84" s="12">
        <v>2690574</v>
      </c>
      <c r="H84" s="12">
        <v>23.45</v>
      </c>
      <c r="I84" s="13">
        <f>I68+I75+I82</f>
        <v>209700</v>
      </c>
      <c r="J84" s="14">
        <f t="shared" si="2"/>
        <v>3724500</v>
      </c>
      <c r="K84" s="14">
        <f t="shared" si="3"/>
        <v>22.129842931937173</v>
      </c>
    </row>
    <row r="85" spans="1:11" x14ac:dyDescent="0.25">
      <c r="A85" s="15" t="s">
        <v>10</v>
      </c>
      <c r="B85" s="16" t="s">
        <v>11</v>
      </c>
      <c r="C85" s="17" t="s">
        <v>12</v>
      </c>
      <c r="D85" s="18">
        <v>100000</v>
      </c>
      <c r="E85" s="18">
        <v>100000</v>
      </c>
      <c r="F85" s="18">
        <v>12724.2</v>
      </c>
      <c r="G85" s="18">
        <v>87275.8</v>
      </c>
      <c r="H85" s="18">
        <v>12.7242</v>
      </c>
      <c r="I85" s="19">
        <v>0</v>
      </c>
      <c r="J85" s="20">
        <f t="shared" si="2"/>
        <v>100000</v>
      </c>
      <c r="K85" s="20">
        <f t="shared" si="3"/>
        <v>12.7242</v>
      </c>
    </row>
    <row r="86" spans="1:11" x14ac:dyDescent="0.25">
      <c r="A86" s="15" t="s">
        <v>10</v>
      </c>
      <c r="B86" s="16" t="s">
        <v>13</v>
      </c>
      <c r="C86" s="17" t="s">
        <v>14</v>
      </c>
      <c r="D86" s="18">
        <v>175000</v>
      </c>
      <c r="E86" s="18">
        <v>175000</v>
      </c>
      <c r="F86" s="18">
        <v>34158.74</v>
      </c>
      <c r="G86" s="18">
        <v>140841.26</v>
      </c>
      <c r="H86" s="18">
        <v>19.519279999999998</v>
      </c>
      <c r="I86" s="19">
        <v>0</v>
      </c>
      <c r="J86" s="20">
        <f t="shared" si="2"/>
        <v>175000</v>
      </c>
      <c r="K86" s="20">
        <f t="shared" si="3"/>
        <v>19.519279999999998</v>
      </c>
    </row>
    <row r="87" spans="1:11" x14ac:dyDescent="0.25">
      <c r="A87" s="15" t="s">
        <v>10</v>
      </c>
      <c r="B87" s="16" t="s">
        <v>15</v>
      </c>
      <c r="C87" s="17" t="s">
        <v>16</v>
      </c>
      <c r="D87" s="18">
        <v>85000</v>
      </c>
      <c r="E87" s="18">
        <v>85000</v>
      </c>
      <c r="F87" s="18">
        <v>7613.4</v>
      </c>
      <c r="G87" s="18">
        <v>77386.600000000006</v>
      </c>
      <c r="H87" s="18">
        <v>8.956941176470588</v>
      </c>
      <c r="I87" s="19">
        <v>0</v>
      </c>
      <c r="J87" s="20">
        <f t="shared" si="2"/>
        <v>85000</v>
      </c>
      <c r="K87" s="20">
        <f t="shared" si="3"/>
        <v>8.956941176470588</v>
      </c>
    </row>
    <row r="88" spans="1:11" x14ac:dyDescent="0.25">
      <c r="A88" s="15" t="s">
        <v>10</v>
      </c>
      <c r="B88" s="16" t="s">
        <v>17</v>
      </c>
      <c r="C88" s="17" t="s">
        <v>18</v>
      </c>
      <c r="D88" s="18">
        <v>1000</v>
      </c>
      <c r="E88" s="18">
        <v>1000</v>
      </c>
      <c r="F88" s="18">
        <v>0</v>
      </c>
      <c r="G88" s="18">
        <v>1000</v>
      </c>
      <c r="H88" s="18">
        <v>0</v>
      </c>
      <c r="I88" s="19">
        <v>0</v>
      </c>
      <c r="J88" s="20">
        <f t="shared" si="2"/>
        <v>1000</v>
      </c>
      <c r="K88" s="20">
        <f t="shared" si="3"/>
        <v>0</v>
      </c>
    </row>
    <row r="89" spans="1:11" x14ac:dyDescent="0.25">
      <c r="A89" s="15" t="s">
        <v>10</v>
      </c>
      <c r="B89" s="16" t="s">
        <v>19</v>
      </c>
      <c r="C89" s="17" t="s">
        <v>20</v>
      </c>
      <c r="D89" s="18">
        <v>3000</v>
      </c>
      <c r="E89" s="18">
        <v>3000</v>
      </c>
      <c r="F89" s="18">
        <v>0</v>
      </c>
      <c r="G89" s="18">
        <v>3000</v>
      </c>
      <c r="H89" s="18">
        <v>0</v>
      </c>
      <c r="I89" s="19">
        <v>0</v>
      </c>
      <c r="J89" s="20">
        <f t="shared" si="2"/>
        <v>3000</v>
      </c>
      <c r="K89" s="20">
        <f t="shared" si="3"/>
        <v>0</v>
      </c>
    </row>
    <row r="90" spans="1:11" x14ac:dyDescent="0.25">
      <c r="A90" s="15" t="s">
        <v>10</v>
      </c>
      <c r="B90" s="16" t="s">
        <v>21</v>
      </c>
      <c r="C90" s="17" t="s">
        <v>22</v>
      </c>
      <c r="D90" s="18">
        <v>110300</v>
      </c>
      <c r="E90" s="18">
        <v>110300</v>
      </c>
      <c r="F90" s="18">
        <v>23137.27</v>
      </c>
      <c r="G90" s="18">
        <v>87162.73</v>
      </c>
      <c r="H90" s="18">
        <v>20.976672710788758</v>
      </c>
      <c r="I90" s="19">
        <v>0</v>
      </c>
      <c r="J90" s="20">
        <f t="shared" si="2"/>
        <v>110300</v>
      </c>
      <c r="K90" s="20">
        <f t="shared" si="3"/>
        <v>20.976672710788758</v>
      </c>
    </row>
    <row r="91" spans="1:11" x14ac:dyDescent="0.25">
      <c r="A91" s="15" t="s">
        <v>10</v>
      </c>
      <c r="B91" s="16" t="s">
        <v>23</v>
      </c>
      <c r="C91" s="17" t="s">
        <v>24</v>
      </c>
      <c r="D91" s="18">
        <v>30000</v>
      </c>
      <c r="E91" s="18">
        <v>30000</v>
      </c>
      <c r="F91" s="18">
        <v>3500</v>
      </c>
      <c r="G91" s="18">
        <v>26500</v>
      </c>
      <c r="H91" s="18">
        <v>11.666666666666666</v>
      </c>
      <c r="I91" s="19">
        <v>0</v>
      </c>
      <c r="J91" s="20">
        <f t="shared" si="2"/>
        <v>30000</v>
      </c>
      <c r="K91" s="20">
        <f t="shared" si="3"/>
        <v>11.666666666666666</v>
      </c>
    </row>
    <row r="92" spans="1:11" x14ac:dyDescent="0.25">
      <c r="A92" s="15" t="s">
        <v>10</v>
      </c>
      <c r="B92" s="16" t="s">
        <v>27</v>
      </c>
      <c r="C92" s="17" t="s">
        <v>62</v>
      </c>
      <c r="D92" s="18">
        <v>38191</v>
      </c>
      <c r="E92" s="18">
        <v>38191</v>
      </c>
      <c r="F92" s="18">
        <v>0</v>
      </c>
      <c r="G92" s="18">
        <v>38191</v>
      </c>
      <c r="H92" s="18">
        <v>0</v>
      </c>
      <c r="I92" s="19">
        <v>0</v>
      </c>
      <c r="J92" s="20">
        <f t="shared" si="2"/>
        <v>38191</v>
      </c>
      <c r="K92" s="20">
        <f t="shared" si="3"/>
        <v>0</v>
      </c>
    </row>
    <row r="93" spans="1:11" x14ac:dyDescent="0.25">
      <c r="A93" s="15" t="s">
        <v>10</v>
      </c>
      <c r="B93" s="16" t="s">
        <v>29</v>
      </c>
      <c r="C93" s="17" t="s">
        <v>30</v>
      </c>
      <c r="D93" s="18">
        <v>17509</v>
      </c>
      <c r="E93" s="18">
        <v>17509</v>
      </c>
      <c r="F93" s="18">
        <v>17509</v>
      </c>
      <c r="G93" s="18">
        <v>0</v>
      </c>
      <c r="H93" s="18">
        <v>100</v>
      </c>
      <c r="I93" s="19">
        <v>0</v>
      </c>
      <c r="J93" s="20">
        <f t="shared" si="2"/>
        <v>17509</v>
      </c>
      <c r="K93" s="20">
        <f t="shared" si="3"/>
        <v>100</v>
      </c>
    </row>
    <row r="94" spans="1:11" x14ac:dyDescent="0.25">
      <c r="A94" s="44" t="s">
        <v>31</v>
      </c>
      <c r="B94" s="43"/>
      <c r="C94" s="43"/>
      <c r="D94" s="21">
        <v>560000</v>
      </c>
      <c r="E94" s="21">
        <v>560000</v>
      </c>
      <c r="F94" s="21">
        <v>98642.61</v>
      </c>
      <c r="G94" s="21">
        <v>461357.39</v>
      </c>
      <c r="H94" s="21">
        <v>17.61</v>
      </c>
      <c r="I94" s="22">
        <v>0</v>
      </c>
      <c r="J94" s="23">
        <f t="shared" si="2"/>
        <v>560000</v>
      </c>
      <c r="K94" s="23">
        <f t="shared" si="3"/>
        <v>17.614751785714287</v>
      </c>
    </row>
    <row r="95" spans="1:11" x14ac:dyDescent="0.25">
      <c r="A95" s="15" t="s">
        <v>10</v>
      </c>
      <c r="B95" s="16" t="s">
        <v>32</v>
      </c>
      <c r="C95" s="17" t="s">
        <v>33</v>
      </c>
      <c r="D95" s="18">
        <v>560000</v>
      </c>
      <c r="E95" s="18">
        <v>560000</v>
      </c>
      <c r="F95" s="18">
        <v>145000</v>
      </c>
      <c r="G95" s="18">
        <v>415000</v>
      </c>
      <c r="H95" s="18">
        <v>25.892857142857142</v>
      </c>
      <c r="I95" s="19">
        <v>0</v>
      </c>
      <c r="J95" s="20">
        <f t="shared" si="2"/>
        <v>560000</v>
      </c>
      <c r="K95" s="20">
        <f t="shared" si="3"/>
        <v>25.892857142857146</v>
      </c>
    </row>
    <row r="96" spans="1:11" x14ac:dyDescent="0.25">
      <c r="A96" s="44" t="s">
        <v>34</v>
      </c>
      <c r="B96" s="43"/>
      <c r="C96" s="43"/>
      <c r="D96" s="21">
        <v>560000</v>
      </c>
      <c r="E96" s="21">
        <v>560000</v>
      </c>
      <c r="F96" s="21">
        <v>145000</v>
      </c>
      <c r="G96" s="21">
        <v>415000</v>
      </c>
      <c r="H96" s="21">
        <v>25.89</v>
      </c>
      <c r="I96" s="22">
        <v>0</v>
      </c>
      <c r="J96" s="23">
        <f t="shared" si="2"/>
        <v>560000</v>
      </c>
      <c r="K96" s="23">
        <f t="shared" si="3"/>
        <v>25.892857142857146</v>
      </c>
    </row>
    <row r="97" spans="1:11" x14ac:dyDescent="0.25">
      <c r="A97" s="15" t="s">
        <v>35</v>
      </c>
      <c r="B97" s="16" t="s">
        <v>11</v>
      </c>
      <c r="C97" s="17" t="s">
        <v>55</v>
      </c>
      <c r="D97" s="18">
        <v>420000</v>
      </c>
      <c r="E97" s="18">
        <v>420000</v>
      </c>
      <c r="F97" s="18">
        <v>74840.399999999994</v>
      </c>
      <c r="G97" s="18">
        <v>345159.6</v>
      </c>
      <c r="H97" s="18">
        <v>17.819142857142857</v>
      </c>
      <c r="I97" s="19">
        <v>0</v>
      </c>
      <c r="J97" s="20">
        <f t="shared" si="2"/>
        <v>420000</v>
      </c>
      <c r="K97" s="20">
        <f t="shared" si="3"/>
        <v>17.819142857142857</v>
      </c>
    </row>
    <row r="98" spans="1:11" x14ac:dyDescent="0.25">
      <c r="A98" s="15" t="s">
        <v>35</v>
      </c>
      <c r="B98" s="16" t="s">
        <v>11</v>
      </c>
      <c r="C98" s="17" t="s">
        <v>12</v>
      </c>
      <c r="D98" s="18">
        <v>25000</v>
      </c>
      <c r="E98" s="18">
        <v>25000</v>
      </c>
      <c r="F98" s="18">
        <v>0</v>
      </c>
      <c r="G98" s="18">
        <v>25000</v>
      </c>
      <c r="H98" s="18">
        <v>0</v>
      </c>
      <c r="I98" s="19">
        <v>0</v>
      </c>
      <c r="J98" s="20">
        <f t="shared" si="2"/>
        <v>25000</v>
      </c>
      <c r="K98" s="20">
        <f t="shared" si="3"/>
        <v>0</v>
      </c>
    </row>
    <row r="99" spans="1:11" x14ac:dyDescent="0.25">
      <c r="A99" s="15" t="s">
        <v>35</v>
      </c>
      <c r="B99" s="16" t="s">
        <v>17</v>
      </c>
      <c r="C99" s="17" t="s">
        <v>18</v>
      </c>
      <c r="D99" s="18">
        <v>500</v>
      </c>
      <c r="E99" s="18">
        <v>500</v>
      </c>
      <c r="F99" s="18">
        <v>0</v>
      </c>
      <c r="G99" s="18">
        <v>500</v>
      </c>
      <c r="H99" s="18">
        <v>0</v>
      </c>
      <c r="I99" s="19">
        <v>0</v>
      </c>
      <c r="J99" s="20">
        <f t="shared" si="2"/>
        <v>500</v>
      </c>
      <c r="K99" s="20">
        <f t="shared" si="3"/>
        <v>0</v>
      </c>
    </row>
    <row r="100" spans="1:11" x14ac:dyDescent="0.25">
      <c r="A100" s="15" t="s">
        <v>35</v>
      </c>
      <c r="B100" s="16" t="s">
        <v>19</v>
      </c>
      <c r="C100" s="17" t="s">
        <v>20</v>
      </c>
      <c r="D100" s="18">
        <v>1500</v>
      </c>
      <c r="E100" s="18">
        <v>1500</v>
      </c>
      <c r="F100" s="18">
        <v>0</v>
      </c>
      <c r="G100" s="18">
        <v>1500</v>
      </c>
      <c r="H100" s="18">
        <v>0</v>
      </c>
      <c r="I100" s="19">
        <v>0</v>
      </c>
      <c r="J100" s="20">
        <f t="shared" si="2"/>
        <v>1500</v>
      </c>
      <c r="K100" s="20">
        <f t="shared" si="3"/>
        <v>0</v>
      </c>
    </row>
    <row r="101" spans="1:11" x14ac:dyDescent="0.25">
      <c r="A101" s="15" t="s">
        <v>35</v>
      </c>
      <c r="B101" s="16" t="s">
        <v>21</v>
      </c>
      <c r="C101" s="17" t="s">
        <v>22</v>
      </c>
      <c r="D101" s="18">
        <v>4000</v>
      </c>
      <c r="E101" s="18">
        <v>4000</v>
      </c>
      <c r="F101" s="18">
        <v>0</v>
      </c>
      <c r="G101" s="18">
        <v>4000</v>
      </c>
      <c r="H101" s="18">
        <v>0</v>
      </c>
      <c r="I101" s="19">
        <v>0</v>
      </c>
      <c r="J101" s="20">
        <f t="shared" si="2"/>
        <v>4000</v>
      </c>
      <c r="K101" s="20">
        <f t="shared" si="3"/>
        <v>0</v>
      </c>
    </row>
    <row r="102" spans="1:11" x14ac:dyDescent="0.25">
      <c r="A102" s="15" t="s">
        <v>35</v>
      </c>
      <c r="B102" s="16" t="s">
        <v>27</v>
      </c>
      <c r="C102" s="17" t="s">
        <v>62</v>
      </c>
      <c r="D102" s="18">
        <v>111000</v>
      </c>
      <c r="E102" s="18">
        <v>111000</v>
      </c>
      <c r="F102" s="18">
        <v>0</v>
      </c>
      <c r="G102" s="18">
        <v>111000</v>
      </c>
      <c r="H102" s="18">
        <v>0</v>
      </c>
      <c r="I102" s="19">
        <v>0</v>
      </c>
      <c r="J102" s="20">
        <f t="shared" si="2"/>
        <v>111000</v>
      </c>
      <c r="K102" s="20">
        <f t="shared" si="3"/>
        <v>0</v>
      </c>
    </row>
    <row r="103" spans="1:11" x14ac:dyDescent="0.25">
      <c r="A103" s="42" t="s">
        <v>31</v>
      </c>
      <c r="B103" s="43"/>
      <c r="C103" s="43"/>
      <c r="D103" s="21">
        <v>562000</v>
      </c>
      <c r="E103" s="21">
        <v>562000</v>
      </c>
      <c r="F103" s="21">
        <v>74840.399999999994</v>
      </c>
      <c r="G103" s="21">
        <v>487159.6</v>
      </c>
      <c r="H103" s="21">
        <v>13.32</v>
      </c>
      <c r="I103" s="22">
        <v>0</v>
      </c>
      <c r="J103" s="23">
        <f t="shared" si="2"/>
        <v>562000</v>
      </c>
      <c r="K103" s="23">
        <f t="shared" si="3"/>
        <v>13.316797153024909</v>
      </c>
    </row>
    <row r="104" spans="1:11" x14ac:dyDescent="0.25">
      <c r="A104" s="15" t="s">
        <v>35</v>
      </c>
      <c r="B104" s="16" t="s">
        <v>37</v>
      </c>
      <c r="C104" s="17" t="s">
        <v>56</v>
      </c>
      <c r="D104" s="18">
        <v>420000</v>
      </c>
      <c r="E104" s="18">
        <v>420000</v>
      </c>
      <c r="F104" s="18">
        <v>77867</v>
      </c>
      <c r="G104" s="18">
        <v>342133</v>
      </c>
      <c r="H104" s="18">
        <v>18.539761904761903</v>
      </c>
      <c r="I104" s="19">
        <v>0</v>
      </c>
      <c r="J104" s="20">
        <f t="shared" si="2"/>
        <v>420000</v>
      </c>
      <c r="K104" s="20">
        <f t="shared" si="3"/>
        <v>18.539761904761907</v>
      </c>
    </row>
    <row r="105" spans="1:11" x14ac:dyDescent="0.25">
      <c r="A105" s="15" t="s">
        <v>35</v>
      </c>
      <c r="B105" s="16" t="s">
        <v>37</v>
      </c>
      <c r="C105" s="17" t="s">
        <v>38</v>
      </c>
      <c r="D105" s="18">
        <v>140000</v>
      </c>
      <c r="E105" s="18">
        <v>140000</v>
      </c>
      <c r="F105" s="18">
        <v>36000</v>
      </c>
      <c r="G105" s="18">
        <v>104000</v>
      </c>
      <c r="H105" s="18">
        <f>F105/E105*100</f>
        <v>25.714285714285712</v>
      </c>
      <c r="I105" s="19">
        <v>0</v>
      </c>
      <c r="J105" s="20">
        <f t="shared" si="2"/>
        <v>140000</v>
      </c>
      <c r="K105" s="20">
        <f t="shared" si="3"/>
        <v>25.714285714285712</v>
      </c>
    </row>
    <row r="106" spans="1:11" x14ac:dyDescent="0.25">
      <c r="A106" s="15" t="s">
        <v>35</v>
      </c>
      <c r="B106" s="16" t="s">
        <v>39</v>
      </c>
      <c r="C106" s="17" t="s">
        <v>40</v>
      </c>
      <c r="D106" s="18">
        <v>2000</v>
      </c>
      <c r="E106" s="18">
        <v>2000</v>
      </c>
      <c r="F106" s="18">
        <v>0</v>
      </c>
      <c r="G106" s="18">
        <v>2000</v>
      </c>
      <c r="H106" s="18">
        <v>0</v>
      </c>
      <c r="I106" s="19">
        <v>0</v>
      </c>
      <c r="J106" s="20">
        <f t="shared" si="2"/>
        <v>2000</v>
      </c>
      <c r="K106" s="20">
        <f t="shared" si="3"/>
        <v>0</v>
      </c>
    </row>
    <row r="107" spans="1:11" x14ac:dyDescent="0.25">
      <c r="A107" s="42" t="s">
        <v>34</v>
      </c>
      <c r="B107" s="43"/>
      <c r="C107" s="43"/>
      <c r="D107" s="21">
        <v>562000</v>
      </c>
      <c r="E107" s="21">
        <v>562000</v>
      </c>
      <c r="F107" s="21">
        <v>113867</v>
      </c>
      <c r="G107" s="21">
        <v>448133</v>
      </c>
      <c r="H107" s="21">
        <v>20.260000000000002</v>
      </c>
      <c r="I107" s="22">
        <v>0</v>
      </c>
      <c r="J107" s="23">
        <f t="shared" si="2"/>
        <v>562000</v>
      </c>
      <c r="K107" s="23">
        <f t="shared" si="3"/>
        <v>20.261032028469749</v>
      </c>
    </row>
    <row r="108" spans="1:11" x14ac:dyDescent="0.25">
      <c r="A108" s="15" t="s">
        <v>45</v>
      </c>
      <c r="B108" s="16" t="s">
        <v>23</v>
      </c>
      <c r="C108" s="17" t="s">
        <v>24</v>
      </c>
      <c r="D108" s="18">
        <v>25000</v>
      </c>
      <c r="E108" s="18">
        <v>25000</v>
      </c>
      <c r="F108" s="18">
        <v>34151</v>
      </c>
      <c r="G108" s="18">
        <v>-9151</v>
      </c>
      <c r="H108" s="18">
        <v>136.60400000000001</v>
      </c>
      <c r="I108" s="19">
        <v>248125</v>
      </c>
      <c r="J108" s="20">
        <f t="shared" si="2"/>
        <v>273125</v>
      </c>
      <c r="K108" s="20">
        <f t="shared" si="3"/>
        <v>12.503798627002288</v>
      </c>
    </row>
    <row r="109" spans="1:11" x14ac:dyDescent="0.25">
      <c r="A109" s="15" t="s">
        <v>45</v>
      </c>
      <c r="B109" s="16" t="s">
        <v>46</v>
      </c>
      <c r="C109" s="17" t="s">
        <v>47</v>
      </c>
      <c r="D109" s="18">
        <v>8450</v>
      </c>
      <c r="E109" s="18">
        <v>8450</v>
      </c>
      <c r="F109" s="18">
        <v>10026</v>
      </c>
      <c r="G109" s="18">
        <v>-1576</v>
      </c>
      <c r="H109" s="18">
        <v>118.6508875739645</v>
      </c>
      <c r="I109" s="19">
        <v>83866</v>
      </c>
      <c r="J109" s="20">
        <f t="shared" si="2"/>
        <v>92316</v>
      </c>
      <c r="K109" s="20">
        <f t="shared" si="3"/>
        <v>10.860522552970233</v>
      </c>
    </row>
    <row r="110" spans="1:11" x14ac:dyDescent="0.25">
      <c r="A110" s="15" t="s">
        <v>45</v>
      </c>
      <c r="B110" s="16" t="s">
        <v>48</v>
      </c>
      <c r="C110" s="17" t="s">
        <v>49</v>
      </c>
      <c r="D110" s="18">
        <v>500</v>
      </c>
      <c r="E110" s="18">
        <v>500</v>
      </c>
      <c r="F110" s="18">
        <v>0</v>
      </c>
      <c r="G110" s="18">
        <v>500</v>
      </c>
      <c r="H110" s="18">
        <v>0</v>
      </c>
      <c r="I110" s="19">
        <v>4963</v>
      </c>
      <c r="J110" s="20">
        <f t="shared" si="2"/>
        <v>5463</v>
      </c>
      <c r="K110" s="20">
        <f t="shared" si="3"/>
        <v>0</v>
      </c>
    </row>
    <row r="111" spans="1:11" x14ac:dyDescent="0.25">
      <c r="A111" s="42" t="s">
        <v>31</v>
      </c>
      <c r="B111" s="43"/>
      <c r="C111" s="43"/>
      <c r="D111" s="21">
        <v>33950</v>
      </c>
      <c r="E111" s="21">
        <v>33950</v>
      </c>
      <c r="F111" s="21">
        <v>44177</v>
      </c>
      <c r="G111" s="21">
        <v>-10227</v>
      </c>
      <c r="H111" s="21">
        <v>130.12</v>
      </c>
      <c r="I111" s="23">
        <f>SUM(I108:I110)</f>
        <v>336954</v>
      </c>
      <c r="J111" s="23">
        <f t="shared" si="2"/>
        <v>370904</v>
      </c>
      <c r="K111" s="23">
        <f t="shared" si="3"/>
        <v>11.910629165498349</v>
      </c>
    </row>
    <row r="112" spans="1:11" x14ac:dyDescent="0.25">
      <c r="A112" s="15" t="s">
        <v>45</v>
      </c>
      <c r="B112" s="16" t="s">
        <v>32</v>
      </c>
      <c r="C112" s="17" t="s">
        <v>33</v>
      </c>
      <c r="D112" s="18">
        <v>33950</v>
      </c>
      <c r="E112" s="18">
        <v>33950</v>
      </c>
      <c r="F112" s="18">
        <v>4496</v>
      </c>
      <c r="G112" s="18">
        <v>29454</v>
      </c>
      <c r="H112" s="18">
        <v>13.243004418262149</v>
      </c>
      <c r="I112" s="20">
        <v>336954</v>
      </c>
      <c r="J112" s="20">
        <f t="shared" si="2"/>
        <v>370904</v>
      </c>
      <c r="K112" s="20">
        <f t="shared" si="3"/>
        <v>1.212173500420594</v>
      </c>
    </row>
    <row r="113" spans="1:12" x14ac:dyDescent="0.25">
      <c r="A113" s="42" t="s">
        <v>34</v>
      </c>
      <c r="B113" s="43"/>
      <c r="C113" s="43"/>
      <c r="D113" s="21">
        <v>33950</v>
      </c>
      <c r="E113" s="21">
        <v>33950</v>
      </c>
      <c r="F113" s="21">
        <v>4496</v>
      </c>
      <c r="G113" s="21">
        <v>29454</v>
      </c>
      <c r="H113" s="21">
        <v>13.24</v>
      </c>
      <c r="I113" s="23">
        <v>336954</v>
      </c>
      <c r="J113" s="23">
        <f t="shared" si="2"/>
        <v>370904</v>
      </c>
      <c r="K113" s="23">
        <f t="shared" si="3"/>
        <v>1.212173500420594</v>
      </c>
    </row>
    <row r="114" spans="1:12" x14ac:dyDescent="0.25">
      <c r="A114" s="15" t="s">
        <v>50</v>
      </c>
      <c r="B114" s="16" t="s">
        <v>11</v>
      </c>
      <c r="C114" s="17" t="s">
        <v>12</v>
      </c>
      <c r="D114" s="18">
        <v>15000</v>
      </c>
      <c r="E114" s="18">
        <v>15000</v>
      </c>
      <c r="F114" s="18">
        <v>0</v>
      </c>
      <c r="G114" s="18">
        <v>15000</v>
      </c>
      <c r="H114" s="18">
        <v>0</v>
      </c>
      <c r="I114" s="19">
        <v>5000</v>
      </c>
      <c r="J114" s="20">
        <f t="shared" si="2"/>
        <v>20000</v>
      </c>
      <c r="K114" s="20">
        <f t="shared" si="3"/>
        <v>0</v>
      </c>
    </row>
    <row r="115" spans="1:12" x14ac:dyDescent="0.25">
      <c r="A115" s="15" t="s">
        <v>50</v>
      </c>
      <c r="B115" s="16" t="s">
        <v>21</v>
      </c>
      <c r="C115" s="17" t="s">
        <v>22</v>
      </c>
      <c r="D115" s="18">
        <v>5000</v>
      </c>
      <c r="E115" s="18">
        <v>5000</v>
      </c>
      <c r="F115" s="18">
        <v>570</v>
      </c>
      <c r="G115" s="18">
        <v>4430</v>
      </c>
      <c r="H115" s="18">
        <v>11.4</v>
      </c>
      <c r="I115" s="19">
        <v>10000</v>
      </c>
      <c r="J115" s="20">
        <f t="shared" si="2"/>
        <v>15000</v>
      </c>
      <c r="K115" s="20">
        <f t="shared" si="3"/>
        <v>3.8</v>
      </c>
    </row>
    <row r="116" spans="1:12" x14ac:dyDescent="0.25">
      <c r="A116" s="15" t="s">
        <v>50</v>
      </c>
      <c r="B116" s="16" t="s">
        <v>23</v>
      </c>
      <c r="C116" s="17" t="s">
        <v>24</v>
      </c>
      <c r="D116" s="18">
        <v>3500000</v>
      </c>
      <c r="E116" s="18">
        <v>3500000</v>
      </c>
      <c r="F116" s="18">
        <v>891522</v>
      </c>
      <c r="G116" s="18">
        <v>2608478</v>
      </c>
      <c r="H116" s="18">
        <v>25.472057142857143</v>
      </c>
      <c r="I116" s="19">
        <v>280000</v>
      </c>
      <c r="J116" s="20">
        <f t="shared" si="2"/>
        <v>3780000</v>
      </c>
      <c r="K116" s="20">
        <f t="shared" si="3"/>
        <v>23.585238095238097</v>
      </c>
    </row>
    <row r="117" spans="1:12" x14ac:dyDescent="0.25">
      <c r="A117" s="15" t="s">
        <v>50</v>
      </c>
      <c r="B117" s="16" t="s">
        <v>46</v>
      </c>
      <c r="C117" s="17" t="s">
        <v>47</v>
      </c>
      <c r="D117" s="18">
        <v>1183000</v>
      </c>
      <c r="E117" s="18">
        <v>1183000</v>
      </c>
      <c r="F117" s="18">
        <v>301336</v>
      </c>
      <c r="G117" s="18">
        <v>881664</v>
      </c>
      <c r="H117" s="18">
        <v>25.472189349112426</v>
      </c>
      <c r="I117" s="19">
        <v>94640</v>
      </c>
      <c r="J117" s="20">
        <f t="shared" si="2"/>
        <v>1277640</v>
      </c>
      <c r="K117" s="20">
        <f t="shared" si="3"/>
        <v>23.585360508437432</v>
      </c>
    </row>
    <row r="118" spans="1:12" x14ac:dyDescent="0.25">
      <c r="A118" s="42" t="s">
        <v>31</v>
      </c>
      <c r="B118" s="43"/>
      <c r="C118" s="43"/>
      <c r="D118" s="21">
        <v>4703000</v>
      </c>
      <c r="E118" s="21">
        <v>4703000</v>
      </c>
      <c r="F118" s="21">
        <v>1193428</v>
      </c>
      <c r="G118" s="21">
        <v>3509572</v>
      </c>
      <c r="H118" s="21">
        <v>25.38</v>
      </c>
      <c r="I118" s="22">
        <f>SUM(I114:I117)</f>
        <v>389640</v>
      </c>
      <c r="J118" s="23">
        <f t="shared" si="2"/>
        <v>5092640</v>
      </c>
      <c r="K118" s="23">
        <f t="shared" si="3"/>
        <v>23.434368029155802</v>
      </c>
    </row>
    <row r="119" spans="1:12" x14ac:dyDescent="0.25">
      <c r="A119" s="15" t="s">
        <v>50</v>
      </c>
      <c r="B119" s="16" t="s">
        <v>32</v>
      </c>
      <c r="C119" s="17" t="s">
        <v>33</v>
      </c>
      <c r="D119" s="18">
        <v>4703000</v>
      </c>
      <c r="E119" s="18">
        <v>4703000</v>
      </c>
      <c r="F119" s="18">
        <v>1193428</v>
      </c>
      <c r="G119" s="18">
        <v>3509572</v>
      </c>
      <c r="H119" s="18">
        <v>25.37588773123538</v>
      </c>
      <c r="I119" s="19">
        <v>389640</v>
      </c>
      <c r="J119" s="20">
        <f t="shared" si="2"/>
        <v>5092640</v>
      </c>
      <c r="K119" s="20">
        <f t="shared" si="3"/>
        <v>23.434368029155802</v>
      </c>
    </row>
    <row r="120" spans="1:12" x14ac:dyDescent="0.25">
      <c r="A120" s="42" t="s">
        <v>34</v>
      </c>
      <c r="B120" s="43"/>
      <c r="C120" s="43"/>
      <c r="D120" s="21">
        <v>4703000</v>
      </c>
      <c r="E120" s="21">
        <v>4703000</v>
      </c>
      <c r="F120" s="21">
        <v>1193428</v>
      </c>
      <c r="G120" s="21">
        <v>3509572</v>
      </c>
      <c r="H120" s="21">
        <v>25.38</v>
      </c>
      <c r="I120" s="22">
        <v>389640</v>
      </c>
      <c r="J120" s="23">
        <f t="shared" si="2"/>
        <v>5092640</v>
      </c>
      <c r="K120" s="23">
        <f t="shared" si="3"/>
        <v>23.434368029155802</v>
      </c>
    </row>
    <row r="121" spans="1:12" x14ac:dyDescent="0.25">
      <c r="A121" s="44" t="s">
        <v>65</v>
      </c>
      <c r="B121" s="43"/>
      <c r="C121" s="43"/>
      <c r="D121" s="21">
        <v>5858950</v>
      </c>
      <c r="E121" s="21">
        <v>5858950</v>
      </c>
      <c r="F121" s="21">
        <v>1411088.01</v>
      </c>
      <c r="G121" s="21">
        <v>4447861.99</v>
      </c>
      <c r="H121" s="21">
        <v>24.08</v>
      </c>
      <c r="I121" s="23">
        <f>I94+I103+I111+I118</f>
        <v>726594</v>
      </c>
      <c r="J121" s="23">
        <f t="shared" si="2"/>
        <v>6585544</v>
      </c>
      <c r="K121" s="23">
        <f t="shared" si="3"/>
        <v>21.427053102978281</v>
      </c>
    </row>
    <row r="122" spans="1:12" x14ac:dyDescent="0.25">
      <c r="A122" s="44" t="s">
        <v>66</v>
      </c>
      <c r="B122" s="43"/>
      <c r="C122" s="43"/>
      <c r="D122" s="21">
        <v>5858950</v>
      </c>
      <c r="E122" s="21">
        <v>5858950</v>
      </c>
      <c r="F122" s="21">
        <v>1456791</v>
      </c>
      <c r="G122" s="21">
        <v>4402159</v>
      </c>
      <c r="H122" s="21">
        <v>24.86</v>
      </c>
      <c r="I122" s="23">
        <f>I96+I107+I113+I120</f>
        <v>726594</v>
      </c>
      <c r="J122" s="23">
        <f t="shared" si="2"/>
        <v>6585544</v>
      </c>
      <c r="K122" s="23">
        <f t="shared" si="3"/>
        <v>22.121042695941291</v>
      </c>
    </row>
    <row r="123" spans="1:12" ht="15" customHeight="1" x14ac:dyDescent="0.25">
      <c r="A123" s="45" t="s">
        <v>69</v>
      </c>
      <c r="B123" s="46"/>
      <c r="C123" s="46"/>
      <c r="D123" s="33">
        <f>D56+D83+D121</f>
        <v>34686560</v>
      </c>
      <c r="E123" s="33">
        <f t="shared" ref="E123:J123" si="4">E56+E83+E121</f>
        <v>34686560</v>
      </c>
      <c r="F123" s="33">
        <f t="shared" si="4"/>
        <v>8504789.7599999998</v>
      </c>
      <c r="G123" s="33">
        <f t="shared" si="4"/>
        <v>26181770.240000002</v>
      </c>
      <c r="H123" s="33">
        <f>F123/E123*100</f>
        <v>24.518977263816303</v>
      </c>
      <c r="I123" s="33">
        <f t="shared" si="4"/>
        <v>6537055</v>
      </c>
      <c r="J123" s="33">
        <f t="shared" si="4"/>
        <v>41223615</v>
      </c>
      <c r="K123" s="33">
        <f>F123/J123*100</f>
        <v>20.630868399096002</v>
      </c>
    </row>
    <row r="124" spans="1:12" ht="15" customHeight="1" x14ac:dyDescent="0.25">
      <c r="A124" s="45" t="s">
        <v>70</v>
      </c>
      <c r="B124" s="46"/>
      <c r="C124" s="46"/>
      <c r="D124" s="33">
        <f>D57+D84+D122</f>
        <v>34722284</v>
      </c>
      <c r="E124" s="33">
        <f t="shared" ref="E124:J124" si="5">E57+E84+E122</f>
        <v>34722284</v>
      </c>
      <c r="F124" s="33">
        <f t="shared" si="5"/>
        <v>8594931.7300000004</v>
      </c>
      <c r="G124" s="33">
        <f t="shared" si="5"/>
        <v>26127352.27</v>
      </c>
      <c r="H124" s="33">
        <f>F124/E124*100</f>
        <v>24.75335934122306</v>
      </c>
      <c r="I124" s="33">
        <f t="shared" si="5"/>
        <v>6537055</v>
      </c>
      <c r="J124" s="33">
        <f t="shared" si="5"/>
        <v>41259339</v>
      </c>
      <c r="K124" s="33">
        <f>F124/J124*100</f>
        <v>20.831481885834382</v>
      </c>
    </row>
    <row r="127" spans="1:12" x14ac:dyDescent="0.25">
      <c r="A127" s="36"/>
      <c r="B127" s="1"/>
      <c r="C127" s="1" t="s">
        <v>71</v>
      </c>
      <c r="D127" s="1"/>
      <c r="E127" s="1"/>
      <c r="F127" s="1"/>
      <c r="G127" s="1"/>
      <c r="H127" s="1"/>
      <c r="I127" s="1"/>
      <c r="L127" s="39"/>
    </row>
    <row r="128" spans="1:12" x14ac:dyDescent="0.25">
      <c r="A128" s="37"/>
      <c r="B128" s="1"/>
      <c r="C128" s="1" t="s">
        <v>72</v>
      </c>
      <c r="D128" s="1"/>
      <c r="E128" s="1"/>
      <c r="F128" s="1"/>
      <c r="G128" s="1"/>
      <c r="H128" s="1"/>
      <c r="I128" s="1"/>
    </row>
    <row r="129" spans="1:9" x14ac:dyDescent="0.25">
      <c r="A129" s="38"/>
      <c r="B129" s="1"/>
      <c r="C129" s="1" t="s">
        <v>73</v>
      </c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 t="s">
        <v>74</v>
      </c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>
        <v>2</v>
      </c>
      <c r="B132" s="1" t="s">
        <v>75</v>
      </c>
      <c r="C132" s="1"/>
      <c r="D132" s="1"/>
      <c r="E132" s="1"/>
      <c r="F132" s="1"/>
      <c r="G132" s="1"/>
      <c r="H132" s="1"/>
      <c r="I132" s="1"/>
    </row>
    <row r="133" spans="1:9" x14ac:dyDescent="0.25">
      <c r="A133" s="1">
        <v>4</v>
      </c>
      <c r="B133" s="1" t="s">
        <v>76</v>
      </c>
      <c r="C133" s="1"/>
      <c r="D133" s="1"/>
      <c r="E133" s="1"/>
      <c r="F133" s="1"/>
      <c r="G133" s="1"/>
      <c r="H133" s="1"/>
      <c r="I133" s="1"/>
    </row>
    <row r="134" spans="1:9" x14ac:dyDescent="0.25">
      <c r="A134" s="1">
        <v>7</v>
      </c>
      <c r="B134" s="1" t="s">
        <v>77</v>
      </c>
      <c r="C134" s="1"/>
      <c r="D134" s="1"/>
      <c r="E134" s="1"/>
      <c r="F134" s="1"/>
      <c r="G134" s="1"/>
      <c r="H134" s="1"/>
      <c r="I134" s="1"/>
    </row>
    <row r="135" spans="1:9" x14ac:dyDescent="0.25">
      <c r="A135" s="1">
        <v>33063</v>
      </c>
      <c r="B135" s="1" t="s">
        <v>78</v>
      </c>
      <c r="C135" s="1"/>
      <c r="D135" s="1"/>
      <c r="E135" s="1"/>
      <c r="F135" s="1"/>
      <c r="G135" s="1"/>
      <c r="H135" s="1"/>
      <c r="I135" s="1"/>
    </row>
    <row r="136" spans="1:9" x14ac:dyDescent="0.25">
      <c r="A136" s="1">
        <v>33353</v>
      </c>
      <c r="B136" s="1" t="s">
        <v>79</v>
      </c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</sheetData>
  <mergeCells count="36">
    <mergeCell ref="A54:C54"/>
    <mergeCell ref="A56:C56"/>
    <mergeCell ref="A57:C57"/>
    <mergeCell ref="A33:C33"/>
    <mergeCell ref="A35:C35"/>
    <mergeCell ref="A53:C53"/>
    <mergeCell ref="A24:C24"/>
    <mergeCell ref="A30:C30"/>
    <mergeCell ref="A40:C40"/>
    <mergeCell ref="A42:C42"/>
    <mergeCell ref="A51:C51"/>
    <mergeCell ref="A1:H1"/>
    <mergeCell ref="A2:H2"/>
    <mergeCell ref="A3:H3"/>
    <mergeCell ref="A15:C15"/>
    <mergeCell ref="A17:C17"/>
    <mergeCell ref="A66:C66"/>
    <mergeCell ref="A68:C68"/>
    <mergeCell ref="A73:C73"/>
    <mergeCell ref="A75:C75"/>
    <mergeCell ref="A80:C80"/>
    <mergeCell ref="A82:C82"/>
    <mergeCell ref="A83:C83"/>
    <mergeCell ref="A84:C84"/>
    <mergeCell ref="A94:C94"/>
    <mergeCell ref="A96:C96"/>
    <mergeCell ref="A103:C103"/>
    <mergeCell ref="A107:C107"/>
    <mergeCell ref="A111:C111"/>
    <mergeCell ref="A113:C113"/>
    <mergeCell ref="A118:C118"/>
    <mergeCell ref="A120:C120"/>
    <mergeCell ref="A121:C121"/>
    <mergeCell ref="A122:C122"/>
    <mergeCell ref="A123:C123"/>
    <mergeCell ref="A124:C12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2021-04-29T05:17:19Z</dcterms:modified>
</cp:coreProperties>
</file>