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dita\Desktop\zakázky od 112018\štramberk\zpočty\"/>
    </mc:Choice>
  </mc:AlternateContent>
  <xr:revisionPtr revIDLastSave="0" documentId="8_{293946DC-D133-4340-9B76-429C211F7CE9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ZŠ" sheetId="1" r:id="rId1"/>
    <sheet name="List1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63" i="1" l="1"/>
  <c r="G163" i="1"/>
  <c r="H163" i="1"/>
  <c r="I163" i="1"/>
  <c r="J163" i="1"/>
  <c r="M163" i="1"/>
  <c r="N163" i="1"/>
  <c r="O163" i="1"/>
  <c r="P163" i="1"/>
  <c r="F162" i="1"/>
  <c r="G162" i="1"/>
  <c r="H162" i="1"/>
  <c r="I162" i="1"/>
  <c r="O162" i="1"/>
  <c r="E163" i="1"/>
  <c r="E162" i="1"/>
  <c r="F116" i="1"/>
  <c r="G116" i="1"/>
  <c r="H116" i="1"/>
  <c r="I116" i="1"/>
  <c r="J116" i="1"/>
  <c r="K116" i="1"/>
  <c r="L116" i="1"/>
  <c r="M116" i="1"/>
  <c r="N116" i="1"/>
  <c r="O116" i="1"/>
  <c r="P116" i="1"/>
  <c r="Q116" i="1"/>
  <c r="F115" i="1"/>
  <c r="F164" i="1" s="1"/>
  <c r="G115" i="1"/>
  <c r="H115" i="1"/>
  <c r="H164" i="1" s="1"/>
  <c r="I115" i="1"/>
  <c r="J115" i="1"/>
  <c r="K115" i="1"/>
  <c r="L115" i="1"/>
  <c r="M115" i="1"/>
  <c r="N115" i="1"/>
  <c r="O115" i="1"/>
  <c r="E116" i="1"/>
  <c r="E115" i="1"/>
  <c r="F74" i="1"/>
  <c r="F165" i="1" s="1"/>
  <c r="G74" i="1"/>
  <c r="G165" i="1" s="1"/>
  <c r="H74" i="1"/>
  <c r="H165" i="1" s="1"/>
  <c r="I74" i="1"/>
  <c r="I165" i="1" s="1"/>
  <c r="J74" i="1"/>
  <c r="J165" i="1" s="1"/>
  <c r="E74" i="1"/>
  <c r="E165" i="1" s="1"/>
  <c r="F73" i="1"/>
  <c r="G73" i="1"/>
  <c r="G164" i="1" s="1"/>
  <c r="H73" i="1"/>
  <c r="I73" i="1"/>
  <c r="I164" i="1" s="1"/>
  <c r="E73" i="1"/>
  <c r="E164" i="1" s="1"/>
  <c r="N34" i="1" l="1"/>
  <c r="N74" i="1" s="1"/>
  <c r="N165" i="1" s="1"/>
  <c r="Q61" i="1"/>
  <c r="Q44" i="1"/>
  <c r="P160" i="1" l="1"/>
  <c r="Q160" i="1"/>
  <c r="Q134" i="1"/>
  <c r="P134" i="1"/>
  <c r="Q137" i="1"/>
  <c r="Q163" i="1" s="1"/>
  <c r="P126" i="1" l="1"/>
  <c r="P84" i="1"/>
  <c r="Q90" i="1"/>
  <c r="R29" i="1"/>
  <c r="M34" i="1"/>
  <c r="M74" i="1" s="1"/>
  <c r="M165" i="1" s="1"/>
  <c r="P162" i="1" l="1"/>
  <c r="Q140" i="1"/>
  <c r="Q162" i="1" s="1"/>
  <c r="P140" i="1"/>
  <c r="N140" i="1"/>
  <c r="N162" i="1" s="1"/>
  <c r="M140" i="1"/>
  <c r="R141" i="1"/>
  <c r="R139" i="1"/>
  <c r="R138" i="1"/>
  <c r="R140" i="1" l="1"/>
  <c r="M162" i="1"/>
  <c r="Q53" i="1"/>
  <c r="Q39" i="1"/>
  <c r="Q27" i="1"/>
  <c r="Q34" i="1"/>
  <c r="Q74" i="1" s="1"/>
  <c r="Q165" i="1" s="1"/>
  <c r="N27" i="1"/>
  <c r="M27" i="1"/>
  <c r="R10" i="1" l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30" i="1"/>
  <c r="R31" i="1"/>
  <c r="R32" i="1"/>
  <c r="R33" i="1"/>
  <c r="R34" i="1"/>
  <c r="R35" i="1"/>
  <c r="R36" i="1"/>
  <c r="R37" i="1"/>
  <c r="R38" i="1"/>
  <c r="R40" i="1"/>
  <c r="R41" i="1"/>
  <c r="R42" i="1"/>
  <c r="R43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2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100" i="1"/>
  <c r="R101" i="1"/>
  <c r="R102" i="1"/>
  <c r="R103" i="1"/>
  <c r="R104" i="1"/>
  <c r="R105" i="1"/>
  <c r="R106" i="1"/>
  <c r="R107" i="1"/>
  <c r="R108" i="1"/>
  <c r="R109" i="1"/>
  <c r="R110" i="1"/>
  <c r="R111" i="1"/>
  <c r="R112" i="1"/>
  <c r="R114" i="1"/>
  <c r="R117" i="1"/>
  <c r="R118" i="1"/>
  <c r="R119" i="1"/>
  <c r="R120" i="1"/>
  <c r="R121" i="1"/>
  <c r="R122" i="1"/>
  <c r="R123" i="1"/>
  <c r="R124" i="1"/>
  <c r="R125" i="1"/>
  <c r="R126" i="1"/>
  <c r="R127" i="1"/>
  <c r="R128" i="1"/>
  <c r="R129" i="1"/>
  <c r="R130" i="1"/>
  <c r="R131" i="1"/>
  <c r="R132" i="1"/>
  <c r="R133" i="1"/>
  <c r="R134" i="1"/>
  <c r="R135" i="1"/>
  <c r="R136" i="1"/>
  <c r="R137" i="1"/>
  <c r="R142" i="1"/>
  <c r="R143" i="1"/>
  <c r="R144" i="1"/>
  <c r="R145" i="1"/>
  <c r="R146" i="1"/>
  <c r="R147" i="1"/>
  <c r="R148" i="1"/>
  <c r="R149" i="1"/>
  <c r="R150" i="1"/>
  <c r="R151" i="1"/>
  <c r="R152" i="1"/>
  <c r="R153" i="1"/>
  <c r="R154" i="1"/>
  <c r="R155" i="1"/>
  <c r="R156" i="1"/>
  <c r="R157" i="1"/>
  <c r="R158" i="1"/>
  <c r="R159" i="1"/>
  <c r="R160" i="1"/>
  <c r="R161" i="1"/>
  <c r="R9" i="1"/>
  <c r="P113" i="1"/>
  <c r="P94" i="1"/>
  <c r="Q113" i="1"/>
  <c r="O40" i="1"/>
  <c r="O74" i="1" s="1"/>
  <c r="O165" i="1" s="1"/>
  <c r="N39" i="1"/>
  <c r="N73" i="1" s="1"/>
  <c r="N164" i="1" s="1"/>
  <c r="M39" i="1"/>
  <c r="R39" i="1" s="1"/>
  <c r="O38" i="1"/>
  <c r="O37" i="1"/>
  <c r="P34" i="1"/>
  <c r="P74" i="1" s="1"/>
  <c r="P165" i="1" s="1"/>
  <c r="P27" i="1"/>
  <c r="P9" i="1"/>
  <c r="P64" i="1"/>
  <c r="P65" i="1"/>
  <c r="P63" i="1"/>
  <c r="P67" i="1"/>
  <c r="P68" i="1"/>
  <c r="P69" i="1"/>
  <c r="P66" i="1"/>
  <c r="R113" i="1" l="1"/>
  <c r="Q115" i="1"/>
  <c r="R163" i="1"/>
  <c r="R115" i="1"/>
  <c r="R74" i="1"/>
  <c r="P71" i="1"/>
  <c r="P115" i="1"/>
  <c r="R162" i="1"/>
  <c r="R116" i="1"/>
  <c r="M73" i="1"/>
  <c r="M164" i="1" s="1"/>
  <c r="Q71" i="1"/>
  <c r="R44" i="1"/>
  <c r="P44" i="1"/>
  <c r="P73" i="1" s="1"/>
  <c r="P164" i="1" s="1"/>
  <c r="R71" i="1" l="1"/>
  <c r="R73" i="1" s="1"/>
  <c r="R164" i="1" s="1"/>
  <c r="Q73" i="1"/>
  <c r="Q164" i="1" s="1"/>
  <c r="R165" i="1"/>
  <c r="K137" i="1"/>
  <c r="K163" i="1" s="1"/>
  <c r="K134" i="1"/>
  <c r="J134" i="1"/>
  <c r="K126" i="1"/>
  <c r="K162" i="1" s="1"/>
  <c r="J126" i="1"/>
  <c r="J162" i="1" s="1"/>
  <c r="L118" i="1" l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17" i="1"/>
  <c r="L55" i="1"/>
  <c r="L163" i="1" l="1"/>
  <c r="L162" i="1"/>
  <c r="K34" i="1"/>
  <c r="K74" i="1" s="1"/>
  <c r="K165" i="1" s="1"/>
  <c r="L75" i="1" l="1"/>
  <c r="K71" i="1"/>
  <c r="L71" i="1" s="1"/>
  <c r="J71" i="1"/>
  <c r="K61" i="1"/>
  <c r="L61" i="1" s="1"/>
  <c r="K53" i="1"/>
  <c r="L53" i="1" s="1"/>
  <c r="J53" i="1"/>
  <c r="K39" i="1"/>
  <c r="L39" i="1" s="1"/>
  <c r="J39" i="1"/>
  <c r="O39" i="1" s="1"/>
  <c r="O73" i="1" s="1"/>
  <c r="O164" i="1" s="1"/>
  <c r="K27" i="1"/>
  <c r="L27" i="1" s="1"/>
  <c r="L34" i="1"/>
  <c r="K19" i="1"/>
  <c r="J19" i="1"/>
  <c r="J73" i="1" s="1"/>
  <c r="J164" i="1" s="1"/>
  <c r="L10" i="1"/>
  <c r="L11" i="1"/>
  <c r="L12" i="1"/>
  <c r="L13" i="1"/>
  <c r="L14" i="1"/>
  <c r="L15" i="1"/>
  <c r="L16" i="1"/>
  <c r="L17" i="1"/>
  <c r="L18" i="1"/>
  <c r="L20" i="1"/>
  <c r="L21" i="1"/>
  <c r="L22" i="1"/>
  <c r="L23" i="1"/>
  <c r="L24" i="1"/>
  <c r="L25" i="1"/>
  <c r="L26" i="1"/>
  <c r="L28" i="1"/>
  <c r="L30" i="1"/>
  <c r="L31" i="1"/>
  <c r="L32" i="1"/>
  <c r="L33" i="1"/>
  <c r="L35" i="1"/>
  <c r="L37" i="1"/>
  <c r="L38" i="1"/>
  <c r="L40" i="1"/>
  <c r="L46" i="1"/>
  <c r="L47" i="1"/>
  <c r="L48" i="1"/>
  <c r="L49" i="1"/>
  <c r="L50" i="1"/>
  <c r="L51" i="1"/>
  <c r="L52" i="1"/>
  <c r="L54" i="1"/>
  <c r="L58" i="1"/>
  <c r="L59" i="1"/>
  <c r="L60" i="1"/>
  <c r="L62" i="1"/>
  <c r="L63" i="1"/>
  <c r="L64" i="1"/>
  <c r="L65" i="1"/>
  <c r="L66" i="1"/>
  <c r="L67" i="1"/>
  <c r="L68" i="1"/>
  <c r="L69" i="1"/>
  <c r="L70" i="1"/>
  <c r="L72" i="1"/>
  <c r="L9" i="1"/>
  <c r="L74" i="1" l="1"/>
  <c r="L165" i="1" s="1"/>
  <c r="L19" i="1"/>
  <c r="L73" i="1" s="1"/>
  <c r="L164" i="1" s="1"/>
  <c r="K73" i="1"/>
  <c r="K164" i="1" s="1"/>
</calcChain>
</file>

<file path=xl/sharedStrings.xml><?xml version="1.0" encoding="utf-8"?>
<sst xmlns="http://schemas.openxmlformats.org/spreadsheetml/2006/main" count="547" uniqueCount="102">
  <si>
    <t>60336293 Základní  škola a Mateřská škola Štramberk</t>
  </si>
  <si>
    <t>Zauličí 485 Štramberk</t>
  </si>
  <si>
    <t>NZUZ</t>
  </si>
  <si>
    <t>ORJ</t>
  </si>
  <si>
    <t>SU</t>
  </si>
  <si>
    <t>Popis</t>
  </si>
  <si>
    <t>SP</t>
  </si>
  <si>
    <t>UP - skutečnost</t>
  </si>
  <si>
    <t>Skut./UP (%)</t>
  </si>
  <si>
    <t>000000002</t>
  </si>
  <si>
    <t>1000</t>
  </si>
  <si>
    <t>501</t>
  </si>
  <si>
    <t>Spotřeba materiálu</t>
  </si>
  <si>
    <t>502</t>
  </si>
  <si>
    <t>Spotřeba energie</t>
  </si>
  <si>
    <t>511</t>
  </si>
  <si>
    <t>Opravy a udržování</t>
  </si>
  <si>
    <t>512</t>
  </si>
  <si>
    <t>Cestovné</t>
  </si>
  <si>
    <t>513</t>
  </si>
  <si>
    <t>Náklady na reprezentaci</t>
  </si>
  <si>
    <t>518</t>
  </si>
  <si>
    <t>Ostatní služby</t>
  </si>
  <si>
    <t>521</t>
  </si>
  <si>
    <t>Mzdové náklady</t>
  </si>
  <si>
    <t>551</t>
  </si>
  <si>
    <t>558</t>
  </si>
  <si>
    <t>569</t>
  </si>
  <si>
    <t>Ostatní finanční náklady</t>
  </si>
  <si>
    <t>000000004</t>
  </si>
  <si>
    <t>000000007</t>
  </si>
  <si>
    <t>000033063</t>
  </si>
  <si>
    <t>524</t>
  </si>
  <si>
    <t>Zákonné sociální pojištění</t>
  </si>
  <si>
    <t>527</t>
  </si>
  <si>
    <t>Zákonné sociální náklady</t>
  </si>
  <si>
    <t>000033073</t>
  </si>
  <si>
    <t>000033353</t>
  </si>
  <si>
    <t>525</t>
  </si>
  <si>
    <t>Jiné sociální pojištění</t>
  </si>
  <si>
    <t>Náklady celkem</t>
  </si>
  <si>
    <t>672</t>
  </si>
  <si>
    <t>602</t>
  </si>
  <si>
    <t>609</t>
  </si>
  <si>
    <t>Jiné výnosy z vlastních výkonů</t>
  </si>
  <si>
    <t>649</t>
  </si>
  <si>
    <t>Ostatní  výnosy z činnosti</t>
  </si>
  <si>
    <t>662</t>
  </si>
  <si>
    <t>Úroky</t>
  </si>
  <si>
    <t>Výnosy celkem</t>
  </si>
  <si>
    <t>Náklady z DDM</t>
  </si>
  <si>
    <t>Potraviny</t>
  </si>
  <si>
    <t>Stravné</t>
  </si>
  <si>
    <t>Školné ŠD</t>
  </si>
  <si>
    <t>rozpouštění  dotace do výnosů</t>
  </si>
  <si>
    <t>Zúčtování do výnosů</t>
  </si>
  <si>
    <t>4000</t>
  </si>
  <si>
    <t>Náklady celkem MěÚ</t>
  </si>
  <si>
    <t>Výnosy celkem MěÚ</t>
  </si>
  <si>
    <t>Náklady celkem MRZ</t>
  </si>
  <si>
    <t>Náklady celkem Šablony ZŠ a MŠ Štramberk</t>
  </si>
  <si>
    <t>NZUZ 000033073</t>
  </si>
  <si>
    <t>Náklady celkem KÚ</t>
  </si>
  <si>
    <t>Výnosy celkem KÚ</t>
  </si>
  <si>
    <t>5000</t>
  </si>
  <si>
    <t>Školné MŠ</t>
  </si>
  <si>
    <t>Výnosy celkem MRZ</t>
  </si>
  <si>
    <t>Náklady celkem Šablony ZŠ a MŠ I</t>
  </si>
  <si>
    <t>Výnosy celkem Šablony</t>
  </si>
  <si>
    <t>Zdroje:</t>
  </si>
  <si>
    <t>zřizovatel - MěstoŠtramberk</t>
  </si>
  <si>
    <t>vlastní zdroje (ze školného a stravného)</t>
  </si>
  <si>
    <t>účelový příspěvek MěÚ</t>
  </si>
  <si>
    <t>Ministerstvo školství prostřednictvím Krajského úřadu MSK - přímé náklady na vzdělávání</t>
  </si>
  <si>
    <t>Rozvojový program -Zvýšení paltů neped. Zaměstnanců regionálního školství</t>
  </si>
  <si>
    <t>dotace MŠMT - Šablony pro ZŠ a MŠ I</t>
  </si>
  <si>
    <t>UP č.1</t>
  </si>
  <si>
    <t>RO Č.2</t>
  </si>
  <si>
    <t>UP č.2</t>
  </si>
  <si>
    <t>Skutečnost k 30. 9. 2017</t>
  </si>
  <si>
    <t>Skut/UP č,2(%)</t>
  </si>
  <si>
    <t>Základní škola</t>
  </si>
  <si>
    <t>Mateřská škola Zauličí</t>
  </si>
  <si>
    <t>Mateřská škola Bařiny</t>
  </si>
  <si>
    <t>000033070</t>
  </si>
  <si>
    <t>Rozvojový program - Podpora výuky plavání v základních školách v roce 2017</t>
  </si>
  <si>
    <t xml:space="preserve">Odpisy </t>
  </si>
  <si>
    <t>Skutečnost 30.11.2017</t>
  </si>
  <si>
    <t>RO č.3</t>
  </si>
  <si>
    <t>UP č.3</t>
  </si>
  <si>
    <t>000033052</t>
  </si>
  <si>
    <t>čipy ŚJ</t>
  </si>
  <si>
    <t>Plán nákladů a výnosů pro rok 2017 -  změna č.3 - náklady - Základní škola a Mateřská škola Štramberk</t>
  </si>
  <si>
    <t>Náklady celkem za  ZŠ</t>
  </si>
  <si>
    <t xml:space="preserve">Výnosy celkem       </t>
  </si>
  <si>
    <t>Výnosy celkem za ZŠ</t>
  </si>
  <si>
    <t>Náklady celkem za  MŠZ</t>
  </si>
  <si>
    <t>Výnosy celkem za MŠZ</t>
  </si>
  <si>
    <t>Náklady celkem za  MŠB</t>
  </si>
  <si>
    <t>Výnosy celkem za MŠB</t>
  </si>
  <si>
    <t>Náklady celkem za  ZŠ a MŠ Štramberk</t>
  </si>
  <si>
    <t>Výnosy celkem za ZŠ a MŠ Štramberk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</si>
</sst>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indexed="8"/>
      <name val="Calibri"/>
      <family val="2"/>
      <scheme val="minor"/>
    </font>
    <font>
      <sz val="10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i/>
      <sz val="8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8"/>
      <color indexed="8"/>
      <name val="Calibri"/>
      <family val="2"/>
      <scheme val="minor"/>
    </font>
    <font>
      <sz val="8"/>
      <name val="Arial"/>
      <family val="2"/>
      <charset val="238"/>
    </font>
    <font>
      <sz val="8"/>
      <name val="Calibri"/>
      <family val="2"/>
      <scheme val="minor"/>
    </font>
    <font>
      <b/>
      <sz val="8"/>
      <color indexed="8"/>
      <name val="Arial"/>
      <family val="2"/>
      <charset val="238"/>
    </font>
    <font>
      <b/>
      <sz val="8"/>
      <color indexed="8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C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applyFont="1" applyAlignment="1">
      <alignment horizontal="left" vertical="top" wrapText="1"/>
    </xf>
    <xf numFmtId="0" fontId="2" fillId="0" borderId="0" xfId="0" applyFont="1" applyAlignment="1">
      <alignment horizontal="right" vertical="top" wrapText="1"/>
    </xf>
    <xf numFmtId="0" fontId="4" fillId="0" borderId="0" xfId="0" applyFont="1" applyAlignment="1">
      <alignment horizontal="left" vertical="top"/>
    </xf>
    <xf numFmtId="0" fontId="5" fillId="0" borderId="0" xfId="0" applyFont="1"/>
    <xf numFmtId="4" fontId="2" fillId="2" borderId="1" xfId="0" applyNumberFormat="1" applyFont="1" applyFill="1" applyBorder="1" applyAlignment="1">
      <alignment horizontal="right" vertical="top"/>
    </xf>
    <xf numFmtId="0" fontId="2" fillId="2" borderId="1" xfId="0" applyFont="1" applyFill="1" applyBorder="1" applyAlignment="1">
      <alignment horizontal="left" vertical="top" wrapText="1"/>
    </xf>
    <xf numFmtId="0" fontId="0" fillId="3" borderId="0" xfId="0" applyFill="1"/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0" fillId="0" borderId="0" xfId="0"/>
    <xf numFmtId="0" fontId="4" fillId="0" borderId="0" xfId="0" applyFont="1" applyAlignment="1">
      <alignment horizontal="left" vertical="top" wrapText="1"/>
    </xf>
    <xf numFmtId="0" fontId="0" fillId="2" borderId="0" xfId="0" applyFill="1"/>
    <xf numFmtId="0" fontId="0" fillId="4" borderId="0" xfId="0" applyFill="1"/>
    <xf numFmtId="49" fontId="2" fillId="2" borderId="1" xfId="0" applyNumberFormat="1" applyFont="1" applyFill="1" applyBorder="1" applyAlignment="1">
      <alignment vertical="top" wrapText="1"/>
    </xf>
    <xf numFmtId="0" fontId="2" fillId="6" borderId="1" xfId="0" applyFont="1" applyFill="1" applyBorder="1" applyAlignment="1">
      <alignment horizontal="left" vertical="top" wrapText="1"/>
    </xf>
    <xf numFmtId="0" fontId="2" fillId="6" borderId="1" xfId="0" applyFont="1" applyFill="1" applyBorder="1" applyAlignment="1">
      <alignment horizontal="left" vertical="top"/>
    </xf>
    <xf numFmtId="4" fontId="2" fillId="6" borderId="1" xfId="0" applyNumberFormat="1" applyFont="1" applyFill="1" applyBorder="1" applyAlignment="1">
      <alignment horizontal="right" vertical="top"/>
    </xf>
    <xf numFmtId="49" fontId="2" fillId="6" borderId="1" xfId="0" applyNumberFormat="1" applyFont="1" applyFill="1" applyBorder="1" applyAlignment="1">
      <alignment vertical="top" wrapText="1"/>
    </xf>
    <xf numFmtId="0" fontId="0" fillId="5" borderId="0" xfId="0" applyFill="1"/>
    <xf numFmtId="0" fontId="0" fillId="0" borderId="0" xfId="0"/>
    <xf numFmtId="4" fontId="2" fillId="3" borderId="1" xfId="0" applyNumberFormat="1" applyFont="1" applyFill="1" applyBorder="1" applyAlignment="1">
      <alignment horizontal="right" vertical="top"/>
    </xf>
    <xf numFmtId="4" fontId="2" fillId="2" borderId="0" xfId="0" applyNumberFormat="1" applyFont="1" applyFill="1" applyAlignment="1">
      <alignment horizontal="right" vertical="top"/>
    </xf>
    <xf numFmtId="0" fontId="0" fillId="0" borderId="1" xfId="0" applyBorder="1"/>
    <xf numFmtId="4" fontId="2" fillId="2" borderId="1" xfId="0" applyNumberFormat="1" applyFont="1" applyFill="1" applyBorder="1"/>
    <xf numFmtId="0" fontId="5" fillId="0" borderId="1" xfId="0" applyFont="1" applyBorder="1"/>
    <xf numFmtId="4" fontId="2" fillId="4" borderId="1" xfId="0" applyNumberFormat="1" applyFont="1" applyFill="1" applyBorder="1" applyAlignment="1">
      <alignment horizontal="right" vertical="top"/>
    </xf>
    <xf numFmtId="4" fontId="2" fillId="4" borderId="1" xfId="0" applyNumberFormat="1" applyFont="1" applyFill="1" applyBorder="1"/>
    <xf numFmtId="0" fontId="0" fillId="0" borderId="0" xfId="0"/>
    <xf numFmtId="4" fontId="7" fillId="2" borderId="1" xfId="0" applyNumberFormat="1" applyFont="1" applyFill="1" applyBorder="1"/>
    <xf numFmtId="0" fontId="2" fillId="8" borderId="1" xfId="0" applyFont="1" applyFill="1" applyBorder="1" applyAlignment="1">
      <alignment horizontal="right" vertical="top" wrapText="1"/>
    </xf>
    <xf numFmtId="0" fontId="6" fillId="8" borderId="1" xfId="0" applyFont="1" applyFill="1" applyBorder="1" applyAlignment="1">
      <alignment horizontal="right" vertical="top" wrapText="1"/>
    </xf>
    <xf numFmtId="0" fontId="2" fillId="8" borderId="1" xfId="0" applyFont="1" applyFill="1" applyBorder="1" applyAlignment="1">
      <alignment vertical="top"/>
    </xf>
    <xf numFmtId="0" fontId="2" fillId="8" borderId="1" xfId="0" applyFont="1" applyFill="1" applyBorder="1" applyAlignment="1">
      <alignment horizontal="left" vertical="top" wrapText="1"/>
    </xf>
    <xf numFmtId="0" fontId="0" fillId="0" borderId="0" xfId="0"/>
    <xf numFmtId="4" fontId="2" fillId="5" borderId="1" xfId="0" applyNumberFormat="1" applyFont="1" applyFill="1" applyBorder="1" applyAlignment="1">
      <alignment horizontal="right" vertical="top"/>
    </xf>
    <xf numFmtId="4" fontId="2" fillId="5" borderId="1" xfId="0" applyNumberFormat="1" applyFont="1" applyFill="1" applyBorder="1"/>
    <xf numFmtId="4" fontId="8" fillId="4" borderId="1" xfId="0" applyNumberFormat="1" applyFont="1" applyFill="1" applyBorder="1" applyAlignment="1">
      <alignment horizontal="right" vertical="top"/>
    </xf>
    <xf numFmtId="0" fontId="0" fillId="0" borderId="0" xfId="0"/>
    <xf numFmtId="4" fontId="2" fillId="6" borderId="1" xfId="0" applyNumberFormat="1" applyFont="1" applyFill="1" applyBorder="1"/>
    <xf numFmtId="4" fontId="7" fillId="6" borderId="1" xfId="0" applyNumberFormat="1" applyFont="1" applyFill="1" applyBorder="1"/>
    <xf numFmtId="4" fontId="2" fillId="7" borderId="1" xfId="0" applyNumberFormat="1" applyFont="1" applyFill="1" applyBorder="1" applyAlignment="1">
      <alignment horizontal="right" vertical="top"/>
    </xf>
    <xf numFmtId="4" fontId="2" fillId="7" borderId="1" xfId="0" applyNumberFormat="1" applyFont="1" applyFill="1" applyBorder="1"/>
    <xf numFmtId="4" fontId="2" fillId="9" borderId="1" xfId="0" applyNumberFormat="1" applyFont="1" applyFill="1" applyBorder="1" applyAlignment="1">
      <alignment horizontal="right" vertical="top"/>
    </xf>
    <xf numFmtId="4" fontId="2" fillId="9" borderId="1" xfId="0" applyNumberFormat="1" applyFont="1" applyFill="1" applyBorder="1"/>
    <xf numFmtId="0" fontId="2" fillId="2" borderId="1" xfId="0" applyFont="1" applyFill="1" applyBorder="1" applyAlignment="1">
      <alignment horizontal="left" vertical="top"/>
    </xf>
    <xf numFmtId="0" fontId="2" fillId="6" borderId="1" xfId="0" applyFont="1" applyFill="1" applyBorder="1"/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/>
    </xf>
    <xf numFmtId="0" fontId="2" fillId="3" borderId="1" xfId="0" applyFont="1" applyFill="1" applyBorder="1" applyAlignment="1">
      <alignment horizontal="left" vertical="top"/>
    </xf>
    <xf numFmtId="0" fontId="2" fillId="2" borderId="2" xfId="0" applyFont="1" applyFill="1" applyBorder="1" applyAlignment="1">
      <alignment horizontal="left" vertical="top"/>
    </xf>
    <xf numFmtId="0" fontId="2" fillId="7" borderId="1" xfId="0" applyFont="1" applyFill="1" applyBorder="1" applyAlignment="1">
      <alignment horizontal="left" vertical="top" wrapText="1"/>
    </xf>
    <xf numFmtId="0" fontId="2" fillId="7" borderId="1" xfId="0" applyFont="1" applyFill="1" applyBorder="1" applyAlignment="1">
      <alignment horizontal="left" vertical="top"/>
    </xf>
    <xf numFmtId="0" fontId="8" fillId="4" borderId="1" xfId="0" applyFont="1" applyFill="1" applyBorder="1" applyAlignment="1">
      <alignment horizontal="left" vertical="top" wrapText="1"/>
    </xf>
    <xf numFmtId="0" fontId="8" fillId="4" borderId="1" xfId="0" applyFont="1" applyFill="1" applyBorder="1" applyAlignment="1">
      <alignment horizontal="left" vertical="top"/>
    </xf>
    <xf numFmtId="0" fontId="2" fillId="7" borderId="0" xfId="0" applyFont="1" applyFill="1" applyAlignment="1">
      <alignment horizontal="left" vertical="top" wrapText="1"/>
    </xf>
    <xf numFmtId="0" fontId="2" fillId="7" borderId="0" xfId="0" applyFont="1" applyFill="1" applyAlignment="1">
      <alignment horizontal="left" vertical="top"/>
    </xf>
    <xf numFmtId="0" fontId="2" fillId="4" borderId="1" xfId="0" applyFont="1" applyFill="1" applyBorder="1" applyAlignment="1">
      <alignment horizontal="left" vertical="top"/>
    </xf>
    <xf numFmtId="0" fontId="2" fillId="4" borderId="1" xfId="0" applyFont="1" applyFill="1" applyBorder="1" applyAlignment="1">
      <alignment horizontal="left" vertical="top" wrapText="1"/>
    </xf>
    <xf numFmtId="0" fontId="2" fillId="9" borderId="1" xfId="0" applyFont="1" applyFill="1" applyBorder="1" applyAlignment="1">
      <alignment horizontal="left" vertical="top" wrapText="1"/>
    </xf>
    <xf numFmtId="0" fontId="2" fillId="9" borderId="1" xfId="0" applyFont="1" applyFill="1" applyBorder="1" applyAlignment="1">
      <alignment horizontal="left" vertical="top"/>
    </xf>
    <xf numFmtId="4" fontId="8" fillId="5" borderId="1" xfId="0" applyNumberFormat="1" applyFont="1" applyFill="1" applyBorder="1" applyAlignment="1">
      <alignment horizontal="right" vertical="top"/>
    </xf>
    <xf numFmtId="0" fontId="2" fillId="5" borderId="1" xfId="0" applyFont="1" applyFill="1" applyBorder="1" applyAlignment="1">
      <alignment horizontal="left" vertical="top" wrapText="1"/>
    </xf>
    <xf numFmtId="0" fontId="2" fillId="5" borderId="1" xfId="0" applyFont="1" applyFill="1" applyBorder="1" applyAlignment="1">
      <alignment horizontal="left" vertical="top"/>
    </xf>
    <xf numFmtId="4" fontId="8" fillId="9" borderId="1" xfId="0" applyNumberFormat="1" applyFont="1" applyFill="1" applyBorder="1" applyAlignment="1">
      <alignment horizontal="right" vertical="top"/>
    </xf>
    <xf numFmtId="0" fontId="2" fillId="9" borderId="0" xfId="0" applyFont="1" applyFill="1" applyAlignment="1">
      <alignment horizontal="left" vertical="top" wrapText="1"/>
    </xf>
    <xf numFmtId="0" fontId="2" fillId="9" borderId="0" xfId="0" applyFont="1" applyFill="1" applyAlignment="1">
      <alignment horizontal="left" vertical="top"/>
    </xf>
    <xf numFmtId="4" fontId="2" fillId="4" borderId="0" xfId="0" applyNumberFormat="1" applyFont="1" applyFill="1" applyAlignment="1">
      <alignment horizontal="right" vertical="top"/>
    </xf>
    <xf numFmtId="4" fontId="2" fillId="9" borderId="3" xfId="0" applyNumberFormat="1" applyFont="1" applyFill="1" applyBorder="1" applyAlignment="1">
      <alignment horizontal="right" vertical="top"/>
    </xf>
    <xf numFmtId="0" fontId="0" fillId="0" borderId="0" xfId="0"/>
    <xf numFmtId="4" fontId="2" fillId="2" borderId="4" xfId="0" applyNumberFormat="1" applyFont="1" applyFill="1" applyBorder="1" applyAlignment="1">
      <alignment horizontal="right" vertical="top"/>
    </xf>
    <xf numFmtId="4" fontId="10" fillId="3" borderId="1" xfId="0" applyNumberFormat="1" applyFont="1" applyFill="1" applyBorder="1" applyAlignment="1">
      <alignment horizontal="left" vertical="top" wrapText="1"/>
    </xf>
    <xf numFmtId="0" fontId="2" fillId="5" borderId="1" xfId="0" applyFont="1" applyFill="1" applyBorder="1" applyAlignment="1">
      <alignment horizontal="left" vertical="top" wrapText="1"/>
    </xf>
    <xf numFmtId="0" fontId="7" fillId="5" borderId="1" xfId="0" applyFont="1" applyFill="1" applyBorder="1"/>
    <xf numFmtId="0" fontId="10" fillId="3" borderId="1" xfId="0" applyFont="1" applyFill="1" applyBorder="1" applyAlignment="1">
      <alignment horizontal="left" vertical="top" wrapText="1"/>
    </xf>
    <xf numFmtId="0" fontId="11" fillId="3" borderId="1" xfId="0" applyFont="1" applyFill="1" applyBorder="1"/>
    <xf numFmtId="0" fontId="2" fillId="2" borderId="1" xfId="0" applyFont="1" applyFill="1" applyBorder="1" applyAlignment="1">
      <alignment horizontal="left" vertical="top" wrapText="1"/>
    </xf>
    <xf numFmtId="0" fontId="7" fillId="2" borderId="1" xfId="0" applyFont="1" applyFill="1" applyBorder="1"/>
    <xf numFmtId="0" fontId="2" fillId="4" borderId="1" xfId="0" applyFont="1" applyFill="1" applyBorder="1" applyAlignment="1">
      <alignment horizontal="left" vertical="top" wrapText="1"/>
    </xf>
    <xf numFmtId="0" fontId="7" fillId="4" borderId="1" xfId="0" applyFont="1" applyFill="1" applyBorder="1"/>
    <xf numFmtId="0" fontId="1" fillId="0" borderId="0" xfId="0" applyFont="1" applyAlignment="1">
      <alignment horizontal="left" vertical="top" wrapText="1"/>
    </xf>
    <xf numFmtId="0" fontId="0" fillId="0" borderId="0" xfId="0"/>
    <xf numFmtId="0" fontId="4" fillId="0" borderId="0" xfId="0" applyFont="1" applyAlignment="1">
      <alignment horizontal="left" vertical="top" wrapText="1"/>
    </xf>
    <xf numFmtId="49" fontId="3" fillId="3" borderId="0" xfId="0" applyNumberFormat="1" applyFont="1" applyFill="1" applyAlignment="1">
      <alignment horizontal="left" vertical="top"/>
    </xf>
    <xf numFmtId="49" fontId="0" fillId="3" borderId="0" xfId="0" applyNumberFormat="1" applyFill="1" applyAlignment="1">
      <alignment horizontal="left"/>
    </xf>
    <xf numFmtId="0" fontId="0" fillId="0" borderId="0" xfId="0" applyAlignment="1"/>
    <xf numFmtId="0" fontId="2" fillId="2" borderId="0" xfId="0" applyFont="1" applyFill="1" applyAlignment="1">
      <alignment horizontal="left" vertical="top" wrapText="1"/>
    </xf>
    <xf numFmtId="0" fontId="8" fillId="4" borderId="1" xfId="0" applyFont="1" applyFill="1" applyBorder="1" applyAlignment="1">
      <alignment horizontal="left" vertical="top" wrapText="1"/>
    </xf>
    <xf numFmtId="0" fontId="9" fillId="4" borderId="1" xfId="0" applyFont="1" applyFill="1" applyBorder="1"/>
    <xf numFmtId="0" fontId="2" fillId="4" borderId="0" xfId="0" applyFont="1" applyFill="1" applyAlignment="1">
      <alignment horizontal="left" vertical="top" wrapText="1"/>
    </xf>
    <xf numFmtId="0" fontId="2" fillId="5" borderId="0" xfId="0" applyFont="1" applyFill="1" applyAlignment="1">
      <alignment horizontal="left" vertical="top" wrapText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CCFFFF"/>
      <color rgb="FFEBFFF9"/>
      <color rgb="FFFFFFCC"/>
      <color rgb="FFEFF4FB"/>
      <color rgb="FFCCFFCC"/>
      <color rgb="FFCCFF66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80"/>
  <sheetViews>
    <sheetView tabSelected="1" topLeftCell="A148" workbookViewId="0">
      <selection activeCell="Q164" sqref="Q164"/>
    </sheetView>
  </sheetViews>
  <sheetFormatPr defaultRowHeight="15" x14ac:dyDescent="0.25"/>
  <cols>
    <col min="1" max="1" width="8.42578125" customWidth="1"/>
    <col min="2" max="2" width="5" customWidth="1"/>
    <col min="3" max="3" width="3.7109375" customWidth="1"/>
    <col min="4" max="4" width="15.140625" customWidth="1"/>
    <col min="5" max="5" width="12.7109375" customWidth="1"/>
    <col min="6" max="6" width="12.28515625" customWidth="1"/>
    <col min="7" max="7" width="11.28515625" customWidth="1"/>
    <col min="8" max="8" width="11" customWidth="1"/>
    <col min="9" max="9" width="6" customWidth="1"/>
    <col min="10" max="10" width="8.85546875" style="8" customWidth="1"/>
    <col min="11" max="11" width="11.85546875" style="8" customWidth="1"/>
    <col min="12" max="12" width="5.42578125" style="8" customWidth="1"/>
    <col min="13" max="13" width="10.85546875" bestFit="1" customWidth="1"/>
    <col min="14" max="14" width="11.140625" customWidth="1"/>
    <col min="15" max="15" width="7.140625" customWidth="1"/>
    <col min="16" max="16" width="9.42578125" customWidth="1"/>
    <col min="17" max="17" width="11.140625" customWidth="1"/>
    <col min="18" max="18" width="8.28515625" customWidth="1"/>
  </cols>
  <sheetData>
    <row r="1" spans="1:18" x14ac:dyDescent="0.25">
      <c r="A1" s="81" t="s">
        <v>0</v>
      </c>
      <c r="B1" s="82"/>
      <c r="C1" s="82"/>
      <c r="D1" s="82"/>
      <c r="E1" s="82"/>
      <c r="F1" s="82"/>
      <c r="G1" s="82"/>
      <c r="H1" s="2"/>
      <c r="I1" s="82"/>
    </row>
    <row r="2" spans="1:18" x14ac:dyDescent="0.25">
      <c r="A2" s="81" t="s">
        <v>1</v>
      </c>
      <c r="B2" s="82"/>
      <c r="C2" s="82"/>
      <c r="D2" s="82"/>
      <c r="E2" s="82"/>
      <c r="F2" s="82"/>
      <c r="G2" s="82"/>
      <c r="H2" s="2"/>
      <c r="I2" s="82"/>
    </row>
    <row r="3" spans="1:18" x14ac:dyDescent="0.25">
      <c r="A3" s="1"/>
      <c r="H3" s="2"/>
    </row>
    <row r="4" spans="1:18" x14ac:dyDescent="0.25">
      <c r="A4" s="1"/>
      <c r="H4" s="2"/>
    </row>
    <row r="5" spans="1:18" ht="15.75" x14ac:dyDescent="0.25">
      <c r="A5" s="84" t="s">
        <v>92</v>
      </c>
      <c r="B5" s="85"/>
      <c r="C5" s="85"/>
      <c r="D5" s="85"/>
      <c r="E5" s="85"/>
      <c r="F5" s="85"/>
      <c r="G5" s="85"/>
      <c r="H5" s="85"/>
      <c r="I5" s="85"/>
      <c r="J5" s="86"/>
      <c r="K5" s="86"/>
      <c r="L5" s="86"/>
    </row>
    <row r="6" spans="1:18" ht="12" customHeight="1" x14ac:dyDescent="0.25">
      <c r="A6" s="3"/>
      <c r="B6" s="83"/>
      <c r="C6" s="82"/>
      <c r="D6" s="82"/>
      <c r="E6" s="82"/>
      <c r="F6" s="82"/>
      <c r="G6" s="82"/>
      <c r="H6" s="82"/>
      <c r="I6" s="82"/>
    </row>
    <row r="7" spans="1:18" s="11" customFormat="1" ht="12" customHeight="1" x14ac:dyDescent="0.25">
      <c r="A7" s="3"/>
      <c r="B7" s="12"/>
    </row>
    <row r="8" spans="1:18" ht="25.5" customHeight="1" x14ac:dyDescent="0.25">
      <c r="A8" s="34" t="s">
        <v>2</v>
      </c>
      <c r="B8" s="34" t="s">
        <v>3</v>
      </c>
      <c r="C8" s="34" t="s">
        <v>4</v>
      </c>
      <c r="D8" s="34" t="s">
        <v>5</v>
      </c>
      <c r="E8" s="31" t="s">
        <v>6</v>
      </c>
      <c r="F8" s="31" t="s">
        <v>76</v>
      </c>
      <c r="G8" s="31" t="s">
        <v>79</v>
      </c>
      <c r="H8" s="31" t="s">
        <v>7</v>
      </c>
      <c r="I8" s="31" t="s">
        <v>8</v>
      </c>
      <c r="J8" s="31" t="s">
        <v>77</v>
      </c>
      <c r="K8" s="31" t="s">
        <v>78</v>
      </c>
      <c r="L8" s="31" t="s">
        <v>80</v>
      </c>
      <c r="M8" s="32" t="s">
        <v>87</v>
      </c>
      <c r="N8" s="32" t="s">
        <v>7</v>
      </c>
      <c r="O8" s="32" t="s">
        <v>8</v>
      </c>
      <c r="P8" s="33" t="s">
        <v>88</v>
      </c>
      <c r="Q8" s="31" t="s">
        <v>89</v>
      </c>
      <c r="R8" s="32" t="s">
        <v>8</v>
      </c>
    </row>
    <row r="9" spans="1:18" ht="15" customHeight="1" x14ac:dyDescent="0.25">
      <c r="A9" s="16" t="s">
        <v>9</v>
      </c>
      <c r="B9" s="16" t="s">
        <v>10</v>
      </c>
      <c r="C9" s="16" t="s">
        <v>11</v>
      </c>
      <c r="D9" s="17" t="s">
        <v>12</v>
      </c>
      <c r="E9" s="18">
        <v>204950</v>
      </c>
      <c r="F9" s="18">
        <v>204950</v>
      </c>
      <c r="G9" s="18">
        <v>154488.68</v>
      </c>
      <c r="H9" s="18">
        <v>50461.32</v>
      </c>
      <c r="I9" s="18">
        <v>75.378716760185412</v>
      </c>
      <c r="J9" s="18">
        <v>10936</v>
      </c>
      <c r="K9" s="18">
        <v>215886</v>
      </c>
      <c r="L9" s="18">
        <f>G9/K9*100</f>
        <v>71.560304975774244</v>
      </c>
      <c r="M9" s="18">
        <v>180059.93</v>
      </c>
      <c r="N9" s="18">
        <v>24890.07</v>
      </c>
      <c r="O9" s="18">
        <v>87.855540375701395</v>
      </c>
      <c r="P9" s="40">
        <f>Q9-K9</f>
        <v>0</v>
      </c>
      <c r="Q9" s="40">
        <v>215886</v>
      </c>
      <c r="R9" s="40">
        <f>M9/Q9*100</f>
        <v>83.405098061013689</v>
      </c>
    </row>
    <row r="10" spans="1:18" ht="15" customHeight="1" x14ac:dyDescent="0.25">
      <c r="A10" s="16" t="s">
        <v>9</v>
      </c>
      <c r="B10" s="16" t="s">
        <v>10</v>
      </c>
      <c r="C10" s="16" t="s">
        <v>13</v>
      </c>
      <c r="D10" s="17" t="s">
        <v>14</v>
      </c>
      <c r="E10" s="18">
        <v>958000</v>
      </c>
      <c r="F10" s="18">
        <v>958000</v>
      </c>
      <c r="G10" s="18">
        <v>722118.4</v>
      </c>
      <c r="H10" s="18">
        <v>235881.60000000001</v>
      </c>
      <c r="I10" s="18">
        <v>75.377703549060541</v>
      </c>
      <c r="J10" s="18">
        <v>0</v>
      </c>
      <c r="K10" s="18">
        <v>958000</v>
      </c>
      <c r="L10" s="18">
        <f t="shared" ref="L10:L71" si="0">G10/K10*100</f>
        <v>75.377703549060556</v>
      </c>
      <c r="M10" s="18">
        <v>817738.71</v>
      </c>
      <c r="N10" s="18">
        <v>140261.29</v>
      </c>
      <c r="O10" s="18">
        <v>85.358946764091854</v>
      </c>
      <c r="P10" s="40">
        <v>0</v>
      </c>
      <c r="Q10" s="40">
        <v>958000</v>
      </c>
      <c r="R10" s="40">
        <f t="shared" ref="R10:R76" si="1">M10/Q10*100</f>
        <v>85.358946764091854</v>
      </c>
    </row>
    <row r="11" spans="1:18" ht="15" customHeight="1" x14ac:dyDescent="0.25">
      <c r="A11" s="16" t="s">
        <v>9</v>
      </c>
      <c r="B11" s="16" t="s">
        <v>10</v>
      </c>
      <c r="C11" s="16" t="s">
        <v>15</v>
      </c>
      <c r="D11" s="17" t="s">
        <v>16</v>
      </c>
      <c r="E11" s="18">
        <v>241000</v>
      </c>
      <c r="F11" s="18">
        <v>241000</v>
      </c>
      <c r="G11" s="18">
        <v>129210.6</v>
      </c>
      <c r="H11" s="18">
        <v>111789.4</v>
      </c>
      <c r="I11" s="18">
        <v>53.614356846473029</v>
      </c>
      <c r="J11" s="18">
        <v>0</v>
      </c>
      <c r="K11" s="18">
        <v>241000</v>
      </c>
      <c r="L11" s="18">
        <f t="shared" si="0"/>
        <v>53.614356846473029</v>
      </c>
      <c r="M11" s="18">
        <v>176113.2</v>
      </c>
      <c r="N11" s="18">
        <v>64886.8</v>
      </c>
      <c r="O11" s="18">
        <v>73.076016597510375</v>
      </c>
      <c r="P11" s="40">
        <v>0</v>
      </c>
      <c r="Q11" s="40">
        <v>241000</v>
      </c>
      <c r="R11" s="40">
        <f t="shared" si="1"/>
        <v>73.076016597510375</v>
      </c>
    </row>
    <row r="12" spans="1:18" ht="15" customHeight="1" x14ac:dyDescent="0.25">
      <c r="A12" s="16" t="s">
        <v>9</v>
      </c>
      <c r="B12" s="16" t="s">
        <v>10</v>
      </c>
      <c r="C12" s="16" t="s">
        <v>17</v>
      </c>
      <c r="D12" s="17" t="s">
        <v>18</v>
      </c>
      <c r="E12" s="18">
        <v>17000</v>
      </c>
      <c r="F12" s="18">
        <v>17000</v>
      </c>
      <c r="G12" s="18">
        <v>10482</v>
      </c>
      <c r="H12" s="18">
        <v>6518</v>
      </c>
      <c r="I12" s="18">
        <v>61.658823529411762</v>
      </c>
      <c r="J12" s="18">
        <v>0</v>
      </c>
      <c r="K12" s="18">
        <v>17000</v>
      </c>
      <c r="L12" s="18">
        <f t="shared" si="0"/>
        <v>61.658823529411762</v>
      </c>
      <c r="M12" s="18">
        <v>12916</v>
      </c>
      <c r="N12" s="18">
        <v>4084</v>
      </c>
      <c r="O12" s="18">
        <v>75.976470588235287</v>
      </c>
      <c r="P12" s="40">
        <v>0</v>
      </c>
      <c r="Q12" s="18">
        <v>17000</v>
      </c>
      <c r="R12" s="40">
        <f t="shared" si="1"/>
        <v>75.976470588235287</v>
      </c>
    </row>
    <row r="13" spans="1:18" ht="15" customHeight="1" x14ac:dyDescent="0.25">
      <c r="A13" s="16" t="s">
        <v>9</v>
      </c>
      <c r="B13" s="16" t="s">
        <v>10</v>
      </c>
      <c r="C13" s="16" t="s">
        <v>19</v>
      </c>
      <c r="D13" s="17" t="s">
        <v>20</v>
      </c>
      <c r="E13" s="18">
        <v>8000</v>
      </c>
      <c r="F13" s="18">
        <v>8000</v>
      </c>
      <c r="G13" s="18">
        <v>7173</v>
      </c>
      <c r="H13" s="18">
        <v>827</v>
      </c>
      <c r="I13" s="18">
        <v>89.662499999999994</v>
      </c>
      <c r="J13" s="18">
        <v>0</v>
      </c>
      <c r="K13" s="18">
        <v>8000</v>
      </c>
      <c r="L13" s="18">
        <f t="shared" si="0"/>
        <v>89.662499999999994</v>
      </c>
      <c r="M13" s="18">
        <v>8000</v>
      </c>
      <c r="N13" s="18">
        <v>0</v>
      </c>
      <c r="O13" s="18">
        <v>100</v>
      </c>
      <c r="P13" s="40">
        <v>0</v>
      </c>
      <c r="Q13" s="18">
        <v>8000</v>
      </c>
      <c r="R13" s="40">
        <f t="shared" si="1"/>
        <v>100</v>
      </c>
    </row>
    <row r="14" spans="1:18" ht="15" customHeight="1" x14ac:dyDescent="0.25">
      <c r="A14" s="16" t="s">
        <v>9</v>
      </c>
      <c r="B14" s="16" t="s">
        <v>10</v>
      </c>
      <c r="C14" s="16" t="s">
        <v>21</v>
      </c>
      <c r="D14" s="17" t="s">
        <v>22</v>
      </c>
      <c r="E14" s="18">
        <v>240950</v>
      </c>
      <c r="F14" s="18">
        <v>240950</v>
      </c>
      <c r="G14" s="18">
        <v>152426.65</v>
      </c>
      <c r="H14" s="18">
        <v>88523.35</v>
      </c>
      <c r="I14" s="18">
        <v>63.260697240091304</v>
      </c>
      <c r="J14" s="18">
        <v>0</v>
      </c>
      <c r="K14" s="18">
        <v>240950</v>
      </c>
      <c r="L14" s="18">
        <f t="shared" si="0"/>
        <v>63.260697240091304</v>
      </c>
      <c r="M14" s="18">
        <v>204339.19</v>
      </c>
      <c r="N14" s="18">
        <v>36610.81</v>
      </c>
      <c r="O14" s="18">
        <v>84.805640174310028</v>
      </c>
      <c r="P14" s="40">
        <v>0</v>
      </c>
      <c r="Q14" s="18">
        <v>240950</v>
      </c>
      <c r="R14" s="40">
        <f t="shared" si="1"/>
        <v>84.805640174310028</v>
      </c>
    </row>
    <row r="15" spans="1:18" ht="15" customHeight="1" x14ac:dyDescent="0.25">
      <c r="A15" s="16" t="s">
        <v>9</v>
      </c>
      <c r="B15" s="16" t="s">
        <v>10</v>
      </c>
      <c r="C15" s="16" t="s">
        <v>23</v>
      </c>
      <c r="D15" s="17" t="s">
        <v>24</v>
      </c>
      <c r="E15" s="18">
        <v>21600</v>
      </c>
      <c r="F15" s="18">
        <v>21600</v>
      </c>
      <c r="G15" s="18">
        <v>11400</v>
      </c>
      <c r="H15" s="18">
        <v>10200</v>
      </c>
      <c r="I15" s="18">
        <v>52.777777777777779</v>
      </c>
      <c r="J15" s="18">
        <v>0</v>
      </c>
      <c r="K15" s="18">
        <v>21600</v>
      </c>
      <c r="L15" s="18">
        <f t="shared" si="0"/>
        <v>52.777777777777779</v>
      </c>
      <c r="M15" s="18">
        <v>15000</v>
      </c>
      <c r="N15" s="18">
        <v>6600</v>
      </c>
      <c r="O15" s="18">
        <v>69.444444444444443</v>
      </c>
      <c r="P15" s="40">
        <v>0</v>
      </c>
      <c r="Q15" s="18">
        <v>21600</v>
      </c>
      <c r="R15" s="40">
        <f t="shared" si="1"/>
        <v>69.444444444444443</v>
      </c>
    </row>
    <row r="16" spans="1:18" ht="15" customHeight="1" x14ac:dyDescent="0.25">
      <c r="A16" s="16" t="s">
        <v>9</v>
      </c>
      <c r="B16" s="16" t="s">
        <v>10</v>
      </c>
      <c r="C16" s="16" t="s">
        <v>25</v>
      </c>
      <c r="D16" s="17" t="s">
        <v>86</v>
      </c>
      <c r="E16" s="18">
        <v>35860</v>
      </c>
      <c r="F16" s="18">
        <v>71584</v>
      </c>
      <c r="G16" s="18">
        <v>37611</v>
      </c>
      <c r="H16" s="18">
        <v>33973</v>
      </c>
      <c r="I16" s="18">
        <v>52.541070630308447</v>
      </c>
      <c r="J16" s="18">
        <v>0</v>
      </c>
      <c r="K16" s="18">
        <v>71584</v>
      </c>
      <c r="L16" s="18">
        <f t="shared" si="0"/>
        <v>52.541070630308454</v>
      </c>
      <c r="M16" s="18">
        <v>52921</v>
      </c>
      <c r="N16" s="18">
        <v>18663</v>
      </c>
      <c r="O16" s="18">
        <v>73.928531515422435</v>
      </c>
      <c r="P16" s="40">
        <v>0</v>
      </c>
      <c r="Q16" s="18">
        <v>71584</v>
      </c>
      <c r="R16" s="40">
        <f t="shared" si="1"/>
        <v>73.928531515422435</v>
      </c>
    </row>
    <row r="17" spans="1:18" ht="15" customHeight="1" x14ac:dyDescent="0.25">
      <c r="A17" s="16" t="s">
        <v>9</v>
      </c>
      <c r="B17" s="16" t="s">
        <v>10</v>
      </c>
      <c r="C17" s="16" t="s">
        <v>26</v>
      </c>
      <c r="D17" s="17" t="s">
        <v>50</v>
      </c>
      <c r="E17" s="18">
        <v>123000</v>
      </c>
      <c r="F17" s="18">
        <v>123000</v>
      </c>
      <c r="G17" s="18">
        <v>44312</v>
      </c>
      <c r="H17" s="18">
        <v>78688</v>
      </c>
      <c r="I17" s="18">
        <v>36.026016260162599</v>
      </c>
      <c r="J17" s="18">
        <v>0</v>
      </c>
      <c r="K17" s="18">
        <v>123000</v>
      </c>
      <c r="L17" s="18">
        <f t="shared" si="0"/>
        <v>36.026016260162599</v>
      </c>
      <c r="M17" s="18">
        <v>69126.47</v>
      </c>
      <c r="N17" s="18">
        <v>53873.53</v>
      </c>
      <c r="O17" s="18">
        <v>56.200382113821135</v>
      </c>
      <c r="P17" s="40">
        <v>0</v>
      </c>
      <c r="Q17" s="18">
        <v>123000</v>
      </c>
      <c r="R17" s="40">
        <f t="shared" si="1"/>
        <v>56.200382113821135</v>
      </c>
    </row>
    <row r="18" spans="1:18" ht="15" customHeight="1" x14ac:dyDescent="0.25">
      <c r="A18" s="16" t="s">
        <v>9</v>
      </c>
      <c r="B18" s="16" t="s">
        <v>10</v>
      </c>
      <c r="C18" s="16" t="s">
        <v>27</v>
      </c>
      <c r="D18" s="17" t="s">
        <v>28</v>
      </c>
      <c r="E18" s="18">
        <v>50000</v>
      </c>
      <c r="F18" s="18">
        <v>50000</v>
      </c>
      <c r="G18" s="18">
        <v>39064</v>
      </c>
      <c r="H18" s="18">
        <v>10936</v>
      </c>
      <c r="I18" s="18">
        <v>78.128</v>
      </c>
      <c r="J18" s="18">
        <v>-10936</v>
      </c>
      <c r="K18" s="18">
        <v>39064</v>
      </c>
      <c r="L18" s="18">
        <f t="shared" si="0"/>
        <v>100</v>
      </c>
      <c r="M18" s="18">
        <v>39064</v>
      </c>
      <c r="N18" s="18">
        <v>10936</v>
      </c>
      <c r="O18" s="18">
        <v>78.128</v>
      </c>
      <c r="P18" s="40">
        <v>0</v>
      </c>
      <c r="Q18" s="18">
        <v>39064</v>
      </c>
      <c r="R18" s="40">
        <f t="shared" si="1"/>
        <v>100</v>
      </c>
    </row>
    <row r="19" spans="1:18" ht="15" customHeight="1" x14ac:dyDescent="0.25">
      <c r="A19" s="77" t="s">
        <v>40</v>
      </c>
      <c r="B19" s="78"/>
      <c r="C19" s="78"/>
      <c r="D19" s="78"/>
      <c r="E19" s="5">
        <v>1900360</v>
      </c>
      <c r="F19" s="5">
        <v>1936084</v>
      </c>
      <c r="G19" s="5">
        <v>1308286.33</v>
      </c>
      <c r="H19" s="5">
        <v>627797.67000000004</v>
      </c>
      <c r="I19" s="5">
        <v>67.569999999999993</v>
      </c>
      <c r="J19" s="5">
        <f>SUM(J9:J18)</f>
        <v>0</v>
      </c>
      <c r="K19" s="5">
        <f>SUM(K9:K18)</f>
        <v>1936084</v>
      </c>
      <c r="L19" s="5">
        <f t="shared" si="0"/>
        <v>67.57384132093442</v>
      </c>
      <c r="M19" s="5">
        <v>1575278.5</v>
      </c>
      <c r="N19" s="5">
        <v>360805.5</v>
      </c>
      <c r="O19" s="5">
        <v>81.36</v>
      </c>
      <c r="P19" s="25">
        <v>0</v>
      </c>
      <c r="Q19" s="25">
        <v>1936084</v>
      </c>
      <c r="R19" s="25">
        <f t="shared" si="1"/>
        <v>81.364160852524989</v>
      </c>
    </row>
    <row r="20" spans="1:18" ht="15" customHeight="1" x14ac:dyDescent="0.25">
      <c r="A20" s="6" t="s">
        <v>9</v>
      </c>
      <c r="B20" s="6" t="s">
        <v>10</v>
      </c>
      <c r="C20" s="6" t="s">
        <v>41</v>
      </c>
      <c r="D20" s="46" t="s">
        <v>49</v>
      </c>
      <c r="E20" s="5">
        <v>1900360</v>
      </c>
      <c r="F20" s="5">
        <v>1936084</v>
      </c>
      <c r="G20" s="5">
        <v>1468788.29</v>
      </c>
      <c r="H20" s="5">
        <v>467295.71</v>
      </c>
      <c r="I20" s="5">
        <v>75.863872125382983</v>
      </c>
      <c r="J20" s="5">
        <v>0</v>
      </c>
      <c r="K20" s="5">
        <v>1936084</v>
      </c>
      <c r="L20" s="5">
        <f t="shared" si="0"/>
        <v>75.863872125382997</v>
      </c>
      <c r="M20" s="5">
        <v>1781954.29</v>
      </c>
      <c r="N20" s="5">
        <v>154129.71</v>
      </c>
      <c r="O20" s="5">
        <v>92.039100059708147</v>
      </c>
      <c r="P20" s="25">
        <v>0</v>
      </c>
      <c r="Q20" s="25">
        <v>1936084</v>
      </c>
      <c r="R20" s="25">
        <f t="shared" si="1"/>
        <v>92.039100059708161</v>
      </c>
    </row>
    <row r="21" spans="1:18" ht="15" customHeight="1" x14ac:dyDescent="0.25">
      <c r="A21" s="16" t="s">
        <v>29</v>
      </c>
      <c r="B21" s="16" t="s">
        <v>10</v>
      </c>
      <c r="C21" s="16" t="s">
        <v>11</v>
      </c>
      <c r="D21" s="17" t="s">
        <v>12</v>
      </c>
      <c r="E21" s="18">
        <v>37500</v>
      </c>
      <c r="F21" s="18">
        <v>37500</v>
      </c>
      <c r="G21" s="18">
        <v>15357.32</v>
      </c>
      <c r="H21" s="18">
        <v>22142.68</v>
      </c>
      <c r="I21" s="18">
        <v>40.950000000000003</v>
      </c>
      <c r="J21" s="18">
        <v>0</v>
      </c>
      <c r="K21" s="18">
        <v>37500</v>
      </c>
      <c r="L21" s="18">
        <f t="shared" si="0"/>
        <v>40.95285333333333</v>
      </c>
      <c r="M21" s="18">
        <v>28548.85</v>
      </c>
      <c r="N21" s="18">
        <v>8951.15</v>
      </c>
      <c r="O21" s="18">
        <v>76.13</v>
      </c>
      <c r="P21" s="40">
        <v>6390</v>
      </c>
      <c r="Q21" s="40">
        <v>43890</v>
      </c>
      <c r="R21" s="40">
        <f t="shared" si="1"/>
        <v>65.046365914786961</v>
      </c>
    </row>
    <row r="22" spans="1:18" ht="15" customHeight="1" x14ac:dyDescent="0.25">
      <c r="A22" s="16" t="s">
        <v>29</v>
      </c>
      <c r="B22" s="16" t="s">
        <v>10</v>
      </c>
      <c r="C22" s="16" t="s">
        <v>11</v>
      </c>
      <c r="D22" s="17" t="s">
        <v>51</v>
      </c>
      <c r="E22" s="18">
        <v>1240000</v>
      </c>
      <c r="F22" s="18">
        <v>1240000</v>
      </c>
      <c r="G22" s="18">
        <v>792422.49</v>
      </c>
      <c r="H22" s="18">
        <v>447577.51</v>
      </c>
      <c r="I22" s="18">
        <v>63.91</v>
      </c>
      <c r="J22" s="18">
        <v>0</v>
      </c>
      <c r="K22" s="18">
        <v>1240000</v>
      </c>
      <c r="L22" s="18">
        <f t="shared" si="0"/>
        <v>63.905039516129037</v>
      </c>
      <c r="M22" s="18">
        <v>1058245.58</v>
      </c>
      <c r="N22" s="18">
        <v>181754.42</v>
      </c>
      <c r="O22" s="18">
        <v>85.34</v>
      </c>
      <c r="P22" s="40">
        <v>0</v>
      </c>
      <c r="Q22" s="40">
        <v>1240000</v>
      </c>
      <c r="R22" s="40">
        <f t="shared" si="1"/>
        <v>85.34238548387097</v>
      </c>
    </row>
    <row r="23" spans="1:18" ht="15" customHeight="1" x14ac:dyDescent="0.25">
      <c r="A23" s="16" t="s">
        <v>29</v>
      </c>
      <c r="B23" s="16" t="s">
        <v>10</v>
      </c>
      <c r="C23" s="16" t="s">
        <v>17</v>
      </c>
      <c r="D23" s="17" t="s">
        <v>18</v>
      </c>
      <c r="E23" s="18">
        <v>5000</v>
      </c>
      <c r="F23" s="18">
        <v>14500</v>
      </c>
      <c r="G23" s="18">
        <v>10805</v>
      </c>
      <c r="H23" s="18">
        <v>3695</v>
      </c>
      <c r="I23" s="18">
        <v>74.517241379310349</v>
      </c>
      <c r="J23" s="18">
        <v>0</v>
      </c>
      <c r="K23" s="18">
        <v>14500</v>
      </c>
      <c r="L23" s="18">
        <f t="shared" si="0"/>
        <v>74.517241379310335</v>
      </c>
      <c r="M23" s="18">
        <v>12829</v>
      </c>
      <c r="N23" s="18">
        <v>1671</v>
      </c>
      <c r="O23" s="18">
        <v>88.475862068965512</v>
      </c>
      <c r="P23" s="40">
        <v>0</v>
      </c>
      <c r="Q23" s="40">
        <v>14500</v>
      </c>
      <c r="R23" s="40">
        <f t="shared" si="1"/>
        <v>88.475862068965512</v>
      </c>
    </row>
    <row r="24" spans="1:18" ht="15" customHeight="1" x14ac:dyDescent="0.25">
      <c r="A24" s="16" t="s">
        <v>29</v>
      </c>
      <c r="B24" s="16" t="s">
        <v>10</v>
      </c>
      <c r="C24" s="16" t="s">
        <v>19</v>
      </c>
      <c r="D24" s="17" t="s">
        <v>20</v>
      </c>
      <c r="E24" s="18">
        <v>4500</v>
      </c>
      <c r="F24" s="18">
        <v>4500</v>
      </c>
      <c r="G24" s="18">
        <v>4400</v>
      </c>
      <c r="H24" s="18">
        <v>100</v>
      </c>
      <c r="I24" s="18">
        <v>97.777777777777771</v>
      </c>
      <c r="J24" s="18">
        <v>0</v>
      </c>
      <c r="K24" s="18">
        <v>4500</v>
      </c>
      <c r="L24" s="18">
        <f t="shared" si="0"/>
        <v>97.777777777777771</v>
      </c>
      <c r="M24" s="18">
        <v>4509</v>
      </c>
      <c r="N24" s="18">
        <v>-9</v>
      </c>
      <c r="O24" s="18">
        <v>100.2</v>
      </c>
      <c r="P24" s="40">
        <v>9</v>
      </c>
      <c r="Q24" s="40">
        <v>4509</v>
      </c>
      <c r="R24" s="40">
        <f t="shared" si="1"/>
        <v>100</v>
      </c>
    </row>
    <row r="25" spans="1:18" ht="15" customHeight="1" x14ac:dyDescent="0.25">
      <c r="A25" s="16" t="s">
        <v>29</v>
      </c>
      <c r="B25" s="16" t="s">
        <v>10</v>
      </c>
      <c r="C25" s="16" t="s">
        <v>21</v>
      </c>
      <c r="D25" s="17" t="s">
        <v>22</v>
      </c>
      <c r="E25" s="18">
        <v>20000</v>
      </c>
      <c r="F25" s="18">
        <v>23000</v>
      </c>
      <c r="G25" s="18">
        <v>22940.5</v>
      </c>
      <c r="H25" s="18">
        <v>59.5</v>
      </c>
      <c r="I25" s="18">
        <v>99.741304347826087</v>
      </c>
      <c r="J25" s="18">
        <v>3600</v>
      </c>
      <c r="K25" s="18">
        <v>26600</v>
      </c>
      <c r="L25" s="18">
        <f t="shared" si="0"/>
        <v>86.242481203007515</v>
      </c>
      <c r="M25" s="18">
        <v>23000</v>
      </c>
      <c r="N25" s="18">
        <v>0</v>
      </c>
      <c r="O25" s="18">
        <v>100</v>
      </c>
      <c r="P25" s="40">
        <v>0</v>
      </c>
      <c r="Q25" s="40">
        <v>26600</v>
      </c>
      <c r="R25" s="40">
        <f t="shared" si="1"/>
        <v>86.46616541353383</v>
      </c>
    </row>
    <row r="26" spans="1:18" ht="15" customHeight="1" x14ac:dyDescent="0.25">
      <c r="A26" s="16" t="s">
        <v>29</v>
      </c>
      <c r="B26" s="16" t="s">
        <v>10</v>
      </c>
      <c r="C26" s="16" t="s">
        <v>26</v>
      </c>
      <c r="D26" s="17" t="s">
        <v>50</v>
      </c>
      <c r="E26" s="18">
        <v>15000</v>
      </c>
      <c r="F26" s="18">
        <v>6000</v>
      </c>
      <c r="G26" s="18">
        <v>3198.47</v>
      </c>
      <c r="H26" s="18">
        <v>2801.53</v>
      </c>
      <c r="I26" s="18">
        <v>53.307833333333335</v>
      </c>
      <c r="J26" s="18">
        <v>0</v>
      </c>
      <c r="K26" s="18">
        <v>6000</v>
      </c>
      <c r="L26" s="18">
        <f t="shared" si="0"/>
        <v>53.307833333333335</v>
      </c>
      <c r="M26" s="18">
        <v>6000</v>
      </c>
      <c r="N26" s="18">
        <v>0</v>
      </c>
      <c r="O26" s="18">
        <v>100</v>
      </c>
      <c r="P26" s="40">
        <v>0</v>
      </c>
      <c r="Q26" s="40">
        <v>6000</v>
      </c>
      <c r="R26" s="40">
        <f t="shared" si="1"/>
        <v>100</v>
      </c>
    </row>
    <row r="27" spans="1:18" ht="15" customHeight="1" x14ac:dyDescent="0.25">
      <c r="A27" s="77" t="s">
        <v>40</v>
      </c>
      <c r="B27" s="78"/>
      <c r="C27" s="78"/>
      <c r="D27" s="78"/>
      <c r="E27" s="5">
        <v>1322000</v>
      </c>
      <c r="F27" s="5">
        <v>1325500</v>
      </c>
      <c r="G27" s="5">
        <v>849123.78</v>
      </c>
      <c r="H27" s="5">
        <v>476376.22</v>
      </c>
      <c r="I27" s="5">
        <v>64.06</v>
      </c>
      <c r="J27" s="5">
        <v>3600</v>
      </c>
      <c r="K27" s="5">
        <f>SUM(K21:K26)</f>
        <v>1329100</v>
      </c>
      <c r="L27" s="5">
        <f t="shared" si="0"/>
        <v>63.887125122263186</v>
      </c>
      <c r="M27" s="5">
        <f>SUM(M21:M26)</f>
        <v>1133132.4300000002</v>
      </c>
      <c r="N27" s="5">
        <f>SUM(N21:N26)</f>
        <v>192367.57</v>
      </c>
      <c r="O27" s="5">
        <v>85.49</v>
      </c>
      <c r="P27" s="25">
        <f>SUM(P21:P26)</f>
        <v>6399</v>
      </c>
      <c r="Q27" s="25">
        <f>SUM(Q21:Q26)</f>
        <v>1335499</v>
      </c>
      <c r="R27" s="25">
        <f t="shared" si="1"/>
        <v>84.847119316450275</v>
      </c>
    </row>
    <row r="28" spans="1:18" ht="15" customHeight="1" x14ac:dyDescent="0.25">
      <c r="A28" s="16" t="s">
        <v>29</v>
      </c>
      <c r="B28" s="16" t="s">
        <v>10</v>
      </c>
      <c r="C28" s="16" t="s">
        <v>42</v>
      </c>
      <c r="D28" s="17" t="s">
        <v>53</v>
      </c>
      <c r="E28" s="18">
        <v>74400</v>
      </c>
      <c r="F28" s="18">
        <v>74400</v>
      </c>
      <c r="G28" s="18">
        <v>75100</v>
      </c>
      <c r="H28" s="18">
        <v>75100</v>
      </c>
      <c r="I28" s="18">
        <v>100.94</v>
      </c>
      <c r="J28" s="18">
        <v>2600</v>
      </c>
      <c r="K28" s="18">
        <v>77000</v>
      </c>
      <c r="L28" s="18">
        <f t="shared" si="0"/>
        <v>97.532467532467535</v>
      </c>
      <c r="M28" s="18">
        <v>75100</v>
      </c>
      <c r="N28" s="18">
        <v>-700</v>
      </c>
      <c r="O28" s="18">
        <v>100.94</v>
      </c>
      <c r="P28" s="40">
        <v>-1900</v>
      </c>
      <c r="Q28" s="40">
        <v>75100</v>
      </c>
      <c r="R28" s="40">
        <f t="shared" si="1"/>
        <v>100</v>
      </c>
    </row>
    <row r="29" spans="1:18" s="35" customFormat="1" ht="15" customHeight="1" x14ac:dyDescent="0.25">
      <c r="A29" s="16" t="s">
        <v>29</v>
      </c>
      <c r="B29" s="16" t="s">
        <v>10</v>
      </c>
      <c r="C29" s="16" t="s">
        <v>42</v>
      </c>
      <c r="D29" s="17" t="s">
        <v>91</v>
      </c>
      <c r="E29" s="18"/>
      <c r="F29" s="18"/>
      <c r="G29" s="18"/>
      <c r="H29" s="18"/>
      <c r="I29" s="18"/>
      <c r="J29" s="18"/>
      <c r="K29" s="18"/>
      <c r="L29" s="18"/>
      <c r="M29" s="18">
        <v>5440</v>
      </c>
      <c r="N29" s="18">
        <v>-5440</v>
      </c>
      <c r="O29" s="18">
        <v>0</v>
      </c>
      <c r="P29" s="40">
        <v>6035</v>
      </c>
      <c r="Q29" s="40">
        <v>6035</v>
      </c>
      <c r="R29" s="40">
        <f t="shared" si="1"/>
        <v>90.140845070422543</v>
      </c>
    </row>
    <row r="30" spans="1:18" ht="15" customHeight="1" x14ac:dyDescent="0.25">
      <c r="A30" s="16" t="s">
        <v>29</v>
      </c>
      <c r="B30" s="16" t="s">
        <v>10</v>
      </c>
      <c r="C30" s="16" t="s">
        <v>42</v>
      </c>
      <c r="D30" s="17" t="s">
        <v>52</v>
      </c>
      <c r="E30" s="18">
        <v>1240000</v>
      </c>
      <c r="F30" s="18">
        <v>1240000</v>
      </c>
      <c r="G30" s="18">
        <v>856963</v>
      </c>
      <c r="H30" s="18">
        <v>383037</v>
      </c>
      <c r="I30" s="18">
        <v>69.11</v>
      </c>
      <c r="J30" s="18">
        <v>0</v>
      </c>
      <c r="K30" s="18">
        <v>1240000</v>
      </c>
      <c r="L30" s="18">
        <f t="shared" si="0"/>
        <v>69.109919354838709</v>
      </c>
      <c r="M30" s="18">
        <v>1133576</v>
      </c>
      <c r="N30" s="18">
        <v>106424</v>
      </c>
      <c r="O30" s="18">
        <v>91.42</v>
      </c>
      <c r="P30" s="40">
        <v>0</v>
      </c>
      <c r="Q30" s="40">
        <v>1240000</v>
      </c>
      <c r="R30" s="40">
        <f t="shared" si="1"/>
        <v>91.417419354838714</v>
      </c>
    </row>
    <row r="31" spans="1:18" ht="15" customHeight="1" x14ac:dyDescent="0.25">
      <c r="A31" s="16" t="s">
        <v>29</v>
      </c>
      <c r="B31" s="16" t="s">
        <v>10</v>
      </c>
      <c r="C31" s="16" t="s">
        <v>43</v>
      </c>
      <c r="D31" s="17" t="s">
        <v>44</v>
      </c>
      <c r="E31" s="18">
        <v>3500</v>
      </c>
      <c r="F31" s="18">
        <v>3500</v>
      </c>
      <c r="G31" s="18">
        <v>3025</v>
      </c>
      <c r="H31" s="18">
        <v>475</v>
      </c>
      <c r="I31" s="18">
        <v>86.428571428571431</v>
      </c>
      <c r="J31" s="18">
        <v>1000</v>
      </c>
      <c r="K31" s="18">
        <v>4500</v>
      </c>
      <c r="L31" s="18">
        <f t="shared" si="0"/>
        <v>67.222222222222229</v>
      </c>
      <c r="M31" s="18">
        <v>3475</v>
      </c>
      <c r="N31" s="18">
        <v>25</v>
      </c>
      <c r="O31" s="18">
        <v>99.29</v>
      </c>
      <c r="P31" s="40">
        <v>0</v>
      </c>
      <c r="Q31" s="40">
        <v>4500</v>
      </c>
      <c r="R31" s="40">
        <f t="shared" si="1"/>
        <v>77.222222222222229</v>
      </c>
    </row>
    <row r="32" spans="1:18" ht="15" customHeight="1" x14ac:dyDescent="0.25">
      <c r="A32" s="16" t="s">
        <v>29</v>
      </c>
      <c r="B32" s="16" t="s">
        <v>10</v>
      </c>
      <c r="C32" s="16" t="s">
        <v>45</v>
      </c>
      <c r="D32" s="17" t="s">
        <v>46</v>
      </c>
      <c r="E32" s="18">
        <v>2500</v>
      </c>
      <c r="F32" s="18">
        <v>6000</v>
      </c>
      <c r="G32" s="18">
        <v>5994</v>
      </c>
      <c r="H32" s="18">
        <v>6</v>
      </c>
      <c r="I32" s="18">
        <v>99.9</v>
      </c>
      <c r="J32" s="18">
        <v>0</v>
      </c>
      <c r="K32" s="18">
        <v>6000</v>
      </c>
      <c r="L32" s="18">
        <f t="shared" si="0"/>
        <v>99.9</v>
      </c>
      <c r="M32" s="18">
        <v>8264</v>
      </c>
      <c r="N32" s="18">
        <v>-2264</v>
      </c>
      <c r="O32" s="18">
        <v>137.73333333333332</v>
      </c>
      <c r="P32" s="18">
        <v>2264</v>
      </c>
      <c r="Q32" s="18">
        <v>8264</v>
      </c>
      <c r="R32" s="40">
        <f t="shared" si="1"/>
        <v>100</v>
      </c>
    </row>
    <row r="33" spans="1:21" ht="15" customHeight="1" x14ac:dyDescent="0.25">
      <c r="A33" s="16" t="s">
        <v>29</v>
      </c>
      <c r="B33" s="16" t="s">
        <v>10</v>
      </c>
      <c r="C33" s="16" t="s">
        <v>47</v>
      </c>
      <c r="D33" s="17" t="s">
        <v>48</v>
      </c>
      <c r="E33" s="18">
        <v>1600</v>
      </c>
      <c r="F33" s="18">
        <v>1600</v>
      </c>
      <c r="G33" s="18">
        <v>1134.6199999999999</v>
      </c>
      <c r="H33" s="18">
        <v>465.38</v>
      </c>
      <c r="I33" s="18">
        <v>70.913749999999993</v>
      </c>
      <c r="J33" s="18">
        <v>0</v>
      </c>
      <c r="K33" s="18">
        <v>1600</v>
      </c>
      <c r="L33" s="18">
        <f t="shared" si="0"/>
        <v>70.913749999999993</v>
      </c>
      <c r="M33" s="18">
        <v>1386.73</v>
      </c>
      <c r="N33" s="18">
        <v>213.27</v>
      </c>
      <c r="O33" s="18">
        <v>86.670625000000001</v>
      </c>
      <c r="P33" s="18">
        <v>0</v>
      </c>
      <c r="Q33" s="18">
        <v>1600</v>
      </c>
      <c r="R33" s="40">
        <f t="shared" si="1"/>
        <v>86.670625000000001</v>
      </c>
    </row>
    <row r="34" spans="1:21" ht="15" customHeight="1" x14ac:dyDescent="0.25">
      <c r="A34" s="77" t="s">
        <v>49</v>
      </c>
      <c r="B34" s="78"/>
      <c r="C34" s="78"/>
      <c r="D34" s="78"/>
      <c r="E34" s="5">
        <v>1322000</v>
      </c>
      <c r="F34" s="5">
        <v>1325500</v>
      </c>
      <c r="G34" s="5">
        <v>945871.62</v>
      </c>
      <c r="H34" s="5">
        <v>379628.38</v>
      </c>
      <c r="I34" s="5">
        <v>71.36</v>
      </c>
      <c r="J34" s="5">
        <v>3600</v>
      </c>
      <c r="K34" s="5">
        <f>SUM(K28:K33)</f>
        <v>1329100</v>
      </c>
      <c r="L34" s="5">
        <f t="shared" si="0"/>
        <v>71.166324580543233</v>
      </c>
      <c r="M34" s="5">
        <f>SUM(M28:M33)</f>
        <v>1227241.73</v>
      </c>
      <c r="N34" s="5">
        <f>SUM(N28:N33)</f>
        <v>98258.27</v>
      </c>
      <c r="O34" s="5">
        <v>92.59</v>
      </c>
      <c r="P34" s="5">
        <f>SUM(P28:P33)</f>
        <v>6399</v>
      </c>
      <c r="Q34" s="5">
        <f>SUM(Q28:Q33)</f>
        <v>1335499</v>
      </c>
      <c r="R34" s="25">
        <f t="shared" si="1"/>
        <v>91.893871129817398</v>
      </c>
    </row>
    <row r="35" spans="1:21" ht="15" customHeight="1" x14ac:dyDescent="0.25">
      <c r="A35" s="16"/>
      <c r="B35" s="16" t="s">
        <v>10</v>
      </c>
      <c r="C35" s="16">
        <v>403</v>
      </c>
      <c r="D35" s="47" t="s">
        <v>55</v>
      </c>
      <c r="E35" s="18">
        <v>35724</v>
      </c>
      <c r="F35" s="18">
        <v>35724</v>
      </c>
      <c r="G35" s="18">
        <v>26793</v>
      </c>
      <c r="H35" s="18">
        <v>8931</v>
      </c>
      <c r="I35" s="18">
        <v>75</v>
      </c>
      <c r="J35" s="18">
        <v>0</v>
      </c>
      <c r="K35" s="18">
        <v>35724</v>
      </c>
      <c r="L35" s="18">
        <f t="shared" si="0"/>
        <v>75</v>
      </c>
      <c r="M35" s="40">
        <v>32747</v>
      </c>
      <c r="N35" s="41">
        <v>2977</v>
      </c>
      <c r="O35" s="41">
        <v>91.67</v>
      </c>
      <c r="P35" s="40">
        <v>0</v>
      </c>
      <c r="Q35" s="40">
        <v>35724</v>
      </c>
      <c r="R35" s="40">
        <f t="shared" si="1"/>
        <v>91.666666666666657</v>
      </c>
      <c r="S35" s="26" t="s">
        <v>54</v>
      </c>
      <c r="T35" s="24"/>
      <c r="U35" s="24"/>
    </row>
    <row r="36" spans="1:21" ht="15" customHeight="1" x14ac:dyDescent="0.25">
      <c r="A36" s="6"/>
      <c r="B36" s="6" t="s">
        <v>10</v>
      </c>
      <c r="C36" s="6" t="s">
        <v>41</v>
      </c>
      <c r="D36" s="46" t="s">
        <v>49</v>
      </c>
      <c r="E36" s="5">
        <v>35724</v>
      </c>
      <c r="F36" s="5">
        <v>35724</v>
      </c>
      <c r="G36" s="5">
        <v>26793</v>
      </c>
      <c r="H36" s="5">
        <v>8931</v>
      </c>
      <c r="I36" s="5">
        <v>75</v>
      </c>
      <c r="J36" s="5">
        <v>0</v>
      </c>
      <c r="K36" s="5">
        <v>35724</v>
      </c>
      <c r="L36" s="5">
        <v>75</v>
      </c>
      <c r="M36" s="25">
        <v>32747</v>
      </c>
      <c r="N36" s="30">
        <v>2977</v>
      </c>
      <c r="O36" s="30">
        <v>91.67</v>
      </c>
      <c r="P36" s="25">
        <v>0</v>
      </c>
      <c r="Q36" s="25">
        <v>35724</v>
      </c>
      <c r="R36" s="25">
        <f t="shared" si="1"/>
        <v>91.666666666666657</v>
      </c>
    </row>
    <row r="37" spans="1:21" ht="15" customHeight="1" x14ac:dyDescent="0.25">
      <c r="A37" s="16" t="s">
        <v>30</v>
      </c>
      <c r="B37" s="16" t="s">
        <v>10</v>
      </c>
      <c r="C37" s="16" t="s">
        <v>11</v>
      </c>
      <c r="D37" s="17" t="s">
        <v>12</v>
      </c>
      <c r="E37" s="18">
        <v>0</v>
      </c>
      <c r="F37" s="18">
        <v>0</v>
      </c>
      <c r="G37" s="18">
        <v>121093.4</v>
      </c>
      <c r="H37" s="18">
        <v>-121093.4</v>
      </c>
      <c r="I37" s="18">
        <v>0</v>
      </c>
      <c r="J37" s="18">
        <v>121093.4</v>
      </c>
      <c r="K37" s="18">
        <v>121093.4</v>
      </c>
      <c r="L37" s="18">
        <f t="shared" si="0"/>
        <v>100</v>
      </c>
      <c r="M37" s="18">
        <v>121093.4</v>
      </c>
      <c r="N37" s="18">
        <v>-121093.4</v>
      </c>
      <c r="O37" s="18">
        <f t="shared" ref="O37:O40" si="2">J37/N37*100</f>
        <v>-100</v>
      </c>
      <c r="P37" s="40">
        <v>0</v>
      </c>
      <c r="Q37" s="18">
        <v>121093.4</v>
      </c>
      <c r="R37" s="40">
        <f t="shared" si="1"/>
        <v>100</v>
      </c>
    </row>
    <row r="38" spans="1:21" ht="15" customHeight="1" x14ac:dyDescent="0.25">
      <c r="A38" s="16" t="s">
        <v>30</v>
      </c>
      <c r="B38" s="16" t="s">
        <v>10</v>
      </c>
      <c r="C38" s="16" t="s">
        <v>26</v>
      </c>
      <c r="D38" s="17" t="s">
        <v>50</v>
      </c>
      <c r="E38" s="18">
        <v>0</v>
      </c>
      <c r="F38" s="18">
        <v>0</v>
      </c>
      <c r="G38" s="18">
        <v>13594.35</v>
      </c>
      <c r="H38" s="18">
        <v>-13594.35</v>
      </c>
      <c r="I38" s="18">
        <v>0</v>
      </c>
      <c r="J38" s="18">
        <v>13594.35</v>
      </c>
      <c r="K38" s="18">
        <v>13594.35</v>
      </c>
      <c r="L38" s="18">
        <f t="shared" si="0"/>
        <v>100</v>
      </c>
      <c r="M38" s="18">
        <v>13594.35</v>
      </c>
      <c r="N38" s="18">
        <v>-13594.35</v>
      </c>
      <c r="O38" s="18">
        <f t="shared" si="2"/>
        <v>-100</v>
      </c>
      <c r="P38" s="40">
        <v>0</v>
      </c>
      <c r="Q38" s="18">
        <v>13594.35</v>
      </c>
      <c r="R38" s="40">
        <f t="shared" si="1"/>
        <v>100</v>
      </c>
    </row>
    <row r="39" spans="1:21" ht="15" customHeight="1" x14ac:dyDescent="0.25">
      <c r="A39" s="77" t="s">
        <v>40</v>
      </c>
      <c r="B39" s="78"/>
      <c r="C39" s="78"/>
      <c r="D39" s="78"/>
      <c r="E39" s="5">
        <v>0</v>
      </c>
      <c r="F39" s="5">
        <v>0</v>
      </c>
      <c r="G39" s="5">
        <v>134687.75</v>
      </c>
      <c r="H39" s="5">
        <v>-134687.75</v>
      </c>
      <c r="I39" s="5">
        <v>0</v>
      </c>
      <c r="J39" s="5">
        <f>SUM(J37:J38)</f>
        <v>134687.75</v>
      </c>
      <c r="K39" s="5">
        <f>SUM(K37:K38)</f>
        <v>134687.75</v>
      </c>
      <c r="L39" s="5">
        <f t="shared" si="0"/>
        <v>100</v>
      </c>
      <c r="M39" s="5">
        <f>SUM(M37:M38)</f>
        <v>134687.75</v>
      </c>
      <c r="N39" s="5">
        <f>SUM(N37:N38)</f>
        <v>-134687.75</v>
      </c>
      <c r="O39" s="5">
        <f t="shared" si="2"/>
        <v>-100</v>
      </c>
      <c r="P39" s="25">
        <v>0</v>
      </c>
      <c r="Q39" s="5">
        <f>SUM(Q37:Q38)</f>
        <v>134687.75</v>
      </c>
      <c r="R39" s="25">
        <f t="shared" si="1"/>
        <v>100</v>
      </c>
    </row>
    <row r="40" spans="1:21" ht="15" customHeight="1" x14ac:dyDescent="0.25">
      <c r="A40" s="6" t="s">
        <v>30</v>
      </c>
      <c r="B40" s="6" t="s">
        <v>10</v>
      </c>
      <c r="C40" s="6" t="s">
        <v>41</v>
      </c>
      <c r="D40" s="46" t="s">
        <v>49</v>
      </c>
      <c r="E40" s="5">
        <v>0</v>
      </c>
      <c r="F40" s="5">
        <v>0</v>
      </c>
      <c r="G40" s="5">
        <v>134687.75</v>
      </c>
      <c r="H40" s="5">
        <v>-134687.75</v>
      </c>
      <c r="I40" s="5">
        <v>0</v>
      </c>
      <c r="J40" s="5">
        <v>134687.75</v>
      </c>
      <c r="K40" s="5">
        <v>134687.75</v>
      </c>
      <c r="L40" s="5">
        <f t="shared" si="0"/>
        <v>100</v>
      </c>
      <c r="M40" s="5">
        <v>134687.75</v>
      </c>
      <c r="N40" s="5">
        <v>134687.75</v>
      </c>
      <c r="O40" s="5">
        <f t="shared" si="2"/>
        <v>100</v>
      </c>
      <c r="P40" s="25">
        <v>0</v>
      </c>
      <c r="Q40" s="5">
        <v>134687.75</v>
      </c>
      <c r="R40" s="25">
        <f t="shared" si="1"/>
        <v>100</v>
      </c>
    </row>
    <row r="41" spans="1:21" s="21" customFormat="1" ht="15" customHeight="1" x14ac:dyDescent="0.25">
      <c r="A41" s="48" t="s">
        <v>90</v>
      </c>
      <c r="B41" s="48" t="s">
        <v>23</v>
      </c>
      <c r="C41" s="49" t="s">
        <v>24</v>
      </c>
      <c r="D41" s="50"/>
      <c r="E41" s="22">
        <v>0</v>
      </c>
      <c r="F41" s="22">
        <v>0</v>
      </c>
      <c r="G41" s="22">
        <v>0</v>
      </c>
      <c r="H41" s="22">
        <v>0</v>
      </c>
      <c r="I41" s="22">
        <v>0</v>
      </c>
      <c r="J41" s="22">
        <v>0</v>
      </c>
      <c r="K41" s="22">
        <v>0</v>
      </c>
      <c r="L41" s="18">
        <v>0</v>
      </c>
      <c r="M41" s="18">
        <v>98841</v>
      </c>
      <c r="N41" s="18">
        <v>-98841</v>
      </c>
      <c r="O41" s="18">
        <v>0</v>
      </c>
      <c r="P41" s="18">
        <v>197682</v>
      </c>
      <c r="Q41" s="18">
        <v>197682</v>
      </c>
      <c r="R41" s="40">
        <f t="shared" si="1"/>
        <v>50</v>
      </c>
    </row>
    <row r="42" spans="1:21" s="21" customFormat="1" ht="15" customHeight="1" x14ac:dyDescent="0.25">
      <c r="A42" s="48" t="s">
        <v>90</v>
      </c>
      <c r="B42" s="48" t="s">
        <v>32</v>
      </c>
      <c r="C42" s="49" t="s">
        <v>33</v>
      </c>
      <c r="D42" s="50"/>
      <c r="E42" s="22">
        <v>0</v>
      </c>
      <c r="F42" s="22">
        <v>0</v>
      </c>
      <c r="G42" s="22">
        <v>0</v>
      </c>
      <c r="H42" s="22">
        <v>0</v>
      </c>
      <c r="I42" s="22">
        <v>0</v>
      </c>
      <c r="J42" s="22">
        <v>0</v>
      </c>
      <c r="K42" s="22">
        <v>0</v>
      </c>
      <c r="L42" s="18">
        <v>0</v>
      </c>
      <c r="M42" s="18">
        <v>33606</v>
      </c>
      <c r="N42" s="18">
        <v>-33606</v>
      </c>
      <c r="O42" s="18">
        <v>0</v>
      </c>
      <c r="P42" s="18">
        <v>67213</v>
      </c>
      <c r="Q42" s="18">
        <v>67213</v>
      </c>
      <c r="R42" s="40">
        <f t="shared" si="1"/>
        <v>49.999256096290893</v>
      </c>
    </row>
    <row r="43" spans="1:21" s="21" customFormat="1" ht="15" customHeight="1" x14ac:dyDescent="0.25">
      <c r="A43" s="48" t="s">
        <v>90</v>
      </c>
      <c r="B43" s="48" t="s">
        <v>34</v>
      </c>
      <c r="C43" s="49" t="s">
        <v>35</v>
      </c>
      <c r="D43" s="50"/>
      <c r="E43" s="22">
        <v>0</v>
      </c>
      <c r="F43" s="22">
        <v>0</v>
      </c>
      <c r="G43" s="22">
        <v>0</v>
      </c>
      <c r="H43" s="22">
        <v>0</v>
      </c>
      <c r="I43" s="22">
        <v>0</v>
      </c>
      <c r="J43" s="22">
        <v>0</v>
      </c>
      <c r="K43" s="22">
        <v>0</v>
      </c>
      <c r="L43" s="18">
        <v>0</v>
      </c>
      <c r="M43" s="18">
        <v>0</v>
      </c>
      <c r="N43" s="18">
        <v>0</v>
      </c>
      <c r="O43" s="18">
        <v>0</v>
      </c>
      <c r="P43" s="18">
        <v>5727</v>
      </c>
      <c r="Q43" s="18">
        <v>5727</v>
      </c>
      <c r="R43" s="40">
        <f t="shared" si="1"/>
        <v>0</v>
      </c>
    </row>
    <row r="44" spans="1:21" s="21" customFormat="1" ht="15" customHeight="1" x14ac:dyDescent="0.25">
      <c r="A44" s="87" t="s">
        <v>40</v>
      </c>
      <c r="B44" s="87"/>
      <c r="C44" s="87"/>
      <c r="D44" s="51"/>
      <c r="E44" s="5">
        <v>0</v>
      </c>
      <c r="F44" s="5">
        <v>0</v>
      </c>
      <c r="G44" s="5">
        <v>0</v>
      </c>
      <c r="H44" s="5">
        <v>0</v>
      </c>
      <c r="I44" s="5">
        <v>0</v>
      </c>
      <c r="J44" s="5">
        <v>0</v>
      </c>
      <c r="K44" s="5">
        <v>0</v>
      </c>
      <c r="L44" s="5">
        <v>0</v>
      </c>
      <c r="M44" s="5">
        <v>132447</v>
      </c>
      <c r="N44" s="5">
        <v>-132447</v>
      </c>
      <c r="O44" s="5">
        <v>0</v>
      </c>
      <c r="P44" s="5">
        <f>SUM(P41:P43)</f>
        <v>270622</v>
      </c>
      <c r="Q44" s="5">
        <f>SUM(Q41:Q43)</f>
        <v>270622</v>
      </c>
      <c r="R44" s="25">
        <f t="shared" si="1"/>
        <v>48.941697275166099</v>
      </c>
    </row>
    <row r="45" spans="1:21" s="21" customFormat="1" ht="15" customHeight="1" x14ac:dyDescent="0.25">
      <c r="A45" s="77" t="s">
        <v>49</v>
      </c>
      <c r="B45" s="78"/>
      <c r="C45" s="78"/>
      <c r="D45" s="78"/>
      <c r="E45" s="5">
        <v>0</v>
      </c>
      <c r="F45" s="5">
        <v>0</v>
      </c>
      <c r="G45" s="5">
        <v>0</v>
      </c>
      <c r="H45" s="5">
        <v>0</v>
      </c>
      <c r="I45" s="5">
        <v>0</v>
      </c>
      <c r="J45" s="5">
        <v>0</v>
      </c>
      <c r="K45" s="5">
        <v>0</v>
      </c>
      <c r="L45" s="5">
        <v>0</v>
      </c>
      <c r="M45" s="5">
        <v>132447</v>
      </c>
      <c r="N45" s="5">
        <v>-132447</v>
      </c>
      <c r="O45" s="5">
        <v>0</v>
      </c>
      <c r="P45" s="5">
        <v>270622</v>
      </c>
      <c r="Q45" s="5">
        <v>270622</v>
      </c>
      <c r="R45" s="25">
        <f t="shared" si="1"/>
        <v>48.941697275166099</v>
      </c>
    </row>
    <row r="46" spans="1:21" ht="15" customHeight="1" x14ac:dyDescent="0.25">
      <c r="A46" s="16" t="s">
        <v>31</v>
      </c>
      <c r="B46" s="16" t="s">
        <v>10</v>
      </c>
      <c r="C46" s="16" t="s">
        <v>11</v>
      </c>
      <c r="D46" s="17" t="s">
        <v>12</v>
      </c>
      <c r="E46" s="18">
        <v>8000</v>
      </c>
      <c r="F46" s="18">
        <v>9000</v>
      </c>
      <c r="G46" s="18">
        <v>12031</v>
      </c>
      <c r="H46" s="18">
        <v>-3031</v>
      </c>
      <c r="I46" s="18">
        <v>133.67777777777778</v>
      </c>
      <c r="J46" s="18">
        <v>3031</v>
      </c>
      <c r="K46" s="18">
        <v>12031</v>
      </c>
      <c r="L46" s="18">
        <f t="shared" si="0"/>
        <v>100</v>
      </c>
      <c r="M46" s="18">
        <v>13833</v>
      </c>
      <c r="N46" s="18">
        <v>-4833</v>
      </c>
      <c r="O46" s="18">
        <v>153.69999999999999</v>
      </c>
      <c r="P46" s="18">
        <v>1802</v>
      </c>
      <c r="Q46" s="18">
        <v>13833</v>
      </c>
      <c r="R46" s="40">
        <f t="shared" si="1"/>
        <v>100</v>
      </c>
    </row>
    <row r="47" spans="1:21" ht="15" customHeight="1" x14ac:dyDescent="0.25">
      <c r="A47" s="16" t="s">
        <v>31</v>
      </c>
      <c r="B47" s="16" t="s">
        <v>10</v>
      </c>
      <c r="C47" s="16" t="s">
        <v>17</v>
      </c>
      <c r="D47" s="17" t="s">
        <v>18</v>
      </c>
      <c r="E47" s="18">
        <v>4000</v>
      </c>
      <c r="F47" s="18">
        <v>4000</v>
      </c>
      <c r="G47" s="18">
        <v>264</v>
      </c>
      <c r="H47" s="18">
        <v>3736</v>
      </c>
      <c r="I47" s="18">
        <v>6.6</v>
      </c>
      <c r="J47" s="18">
        <v>0</v>
      </c>
      <c r="K47" s="18">
        <v>4000</v>
      </c>
      <c r="L47" s="18">
        <f t="shared" si="0"/>
        <v>6.6000000000000005</v>
      </c>
      <c r="M47" s="18">
        <v>475</v>
      </c>
      <c r="N47" s="18">
        <v>3525</v>
      </c>
      <c r="O47" s="18">
        <v>11.875</v>
      </c>
      <c r="P47" s="18">
        <v>0</v>
      </c>
      <c r="Q47" s="18">
        <v>4000</v>
      </c>
      <c r="R47" s="40">
        <f t="shared" si="1"/>
        <v>11.875</v>
      </c>
    </row>
    <row r="48" spans="1:21" ht="15" customHeight="1" x14ac:dyDescent="0.25">
      <c r="A48" s="16" t="s">
        <v>31</v>
      </c>
      <c r="B48" s="16" t="s">
        <v>10</v>
      </c>
      <c r="C48" s="16" t="s">
        <v>21</v>
      </c>
      <c r="D48" s="17" t="s">
        <v>22</v>
      </c>
      <c r="E48" s="18">
        <v>125000</v>
      </c>
      <c r="F48" s="18">
        <v>124000</v>
      </c>
      <c r="G48" s="18">
        <v>26728</v>
      </c>
      <c r="H48" s="18">
        <v>97272</v>
      </c>
      <c r="I48" s="18">
        <v>21.554838709677419</v>
      </c>
      <c r="J48" s="18">
        <v>0</v>
      </c>
      <c r="K48" s="18">
        <v>124000</v>
      </c>
      <c r="L48" s="18">
        <f t="shared" si="0"/>
        <v>21.554838709677419</v>
      </c>
      <c r="M48" s="18">
        <v>44553</v>
      </c>
      <c r="N48" s="18">
        <v>79447</v>
      </c>
      <c r="O48" s="18">
        <v>35.929838709677419</v>
      </c>
      <c r="P48" s="18">
        <v>-1802</v>
      </c>
      <c r="Q48" s="18">
        <v>122198</v>
      </c>
      <c r="R48" s="40">
        <f t="shared" si="1"/>
        <v>36.459680191165155</v>
      </c>
    </row>
    <row r="49" spans="1:18" ht="15" customHeight="1" x14ac:dyDescent="0.25">
      <c r="A49" s="16" t="s">
        <v>31</v>
      </c>
      <c r="B49" s="16" t="s">
        <v>10</v>
      </c>
      <c r="C49" s="16" t="s">
        <v>23</v>
      </c>
      <c r="D49" s="17" t="s">
        <v>24</v>
      </c>
      <c r="E49" s="18">
        <v>110500</v>
      </c>
      <c r="F49" s="18">
        <v>110500</v>
      </c>
      <c r="G49" s="18">
        <v>64800</v>
      </c>
      <c r="H49" s="18">
        <v>45700</v>
      </c>
      <c r="I49" s="18">
        <v>58.642533936651581</v>
      </c>
      <c r="J49" s="18">
        <v>0</v>
      </c>
      <c r="K49" s="18">
        <v>110500</v>
      </c>
      <c r="L49" s="18">
        <f t="shared" si="0"/>
        <v>58.642533936651589</v>
      </c>
      <c r="M49" s="18">
        <v>69600</v>
      </c>
      <c r="N49" s="18">
        <v>40900</v>
      </c>
      <c r="O49" s="18">
        <v>62.986425339366512</v>
      </c>
      <c r="P49" s="18">
        <v>0</v>
      </c>
      <c r="Q49" s="18">
        <v>110500</v>
      </c>
      <c r="R49" s="40">
        <f t="shared" si="1"/>
        <v>62.986425339366512</v>
      </c>
    </row>
    <row r="50" spans="1:18" ht="15" customHeight="1" x14ac:dyDescent="0.25">
      <c r="A50" s="16" t="s">
        <v>31</v>
      </c>
      <c r="B50" s="16" t="s">
        <v>10</v>
      </c>
      <c r="C50" s="16" t="s">
        <v>32</v>
      </c>
      <c r="D50" s="17" t="s">
        <v>33</v>
      </c>
      <c r="E50" s="18">
        <v>17500</v>
      </c>
      <c r="F50" s="18">
        <v>17500</v>
      </c>
      <c r="G50" s="18">
        <v>5100</v>
      </c>
      <c r="H50" s="18">
        <v>12400</v>
      </c>
      <c r="I50" s="18">
        <v>29.142857142857142</v>
      </c>
      <c r="J50" s="18">
        <v>0</v>
      </c>
      <c r="K50" s="18">
        <v>17500</v>
      </c>
      <c r="L50" s="18">
        <f t="shared" si="0"/>
        <v>29.142857142857142</v>
      </c>
      <c r="M50" s="18">
        <v>5100</v>
      </c>
      <c r="N50" s="18">
        <v>12400</v>
      </c>
      <c r="O50" s="18">
        <v>29.142857142857142</v>
      </c>
      <c r="P50" s="18">
        <v>0</v>
      </c>
      <c r="Q50" s="18">
        <v>17500</v>
      </c>
      <c r="R50" s="40">
        <f t="shared" si="1"/>
        <v>29.142857142857142</v>
      </c>
    </row>
    <row r="51" spans="1:18" ht="15" customHeight="1" x14ac:dyDescent="0.25">
      <c r="A51" s="16" t="s">
        <v>31</v>
      </c>
      <c r="B51" s="16" t="s">
        <v>10</v>
      </c>
      <c r="C51" s="16" t="s">
        <v>34</v>
      </c>
      <c r="D51" s="17" t="s">
        <v>35</v>
      </c>
      <c r="E51" s="18">
        <v>1000</v>
      </c>
      <c r="F51" s="18">
        <v>1000</v>
      </c>
      <c r="G51" s="18">
        <v>0</v>
      </c>
      <c r="H51" s="18">
        <v>1000</v>
      </c>
      <c r="I51" s="18">
        <v>0</v>
      </c>
      <c r="J51" s="18">
        <v>0</v>
      </c>
      <c r="K51" s="18">
        <v>1000</v>
      </c>
      <c r="L51" s="18">
        <f t="shared" si="0"/>
        <v>0</v>
      </c>
      <c r="M51" s="18">
        <v>0</v>
      </c>
      <c r="N51" s="18">
        <v>1000</v>
      </c>
      <c r="O51" s="18">
        <v>0</v>
      </c>
      <c r="P51" s="18">
        <v>0</v>
      </c>
      <c r="Q51" s="18">
        <v>1000</v>
      </c>
      <c r="R51" s="40">
        <f t="shared" si="1"/>
        <v>0</v>
      </c>
    </row>
    <row r="52" spans="1:18" ht="15" customHeight="1" x14ac:dyDescent="0.25">
      <c r="A52" s="16" t="s">
        <v>31</v>
      </c>
      <c r="B52" s="16" t="s">
        <v>10</v>
      </c>
      <c r="C52" s="16" t="s">
        <v>26</v>
      </c>
      <c r="D52" s="17" t="s">
        <v>50</v>
      </c>
      <c r="E52" s="18">
        <v>80000</v>
      </c>
      <c r="F52" s="18">
        <v>80000</v>
      </c>
      <c r="G52" s="18">
        <v>19710</v>
      </c>
      <c r="H52" s="18">
        <v>60290</v>
      </c>
      <c r="I52" s="18">
        <v>24.637499999999999</v>
      </c>
      <c r="J52" s="18">
        <v>-3031</v>
      </c>
      <c r="K52" s="18">
        <v>76969</v>
      </c>
      <c r="L52" s="18">
        <f t="shared" si="0"/>
        <v>25.607712195819094</v>
      </c>
      <c r="M52" s="18">
        <v>42982.5</v>
      </c>
      <c r="N52" s="18">
        <v>37017.5</v>
      </c>
      <c r="O52" s="18">
        <v>53.728124999999999</v>
      </c>
      <c r="P52" s="18">
        <v>0</v>
      </c>
      <c r="Q52" s="18">
        <v>76969</v>
      </c>
      <c r="R52" s="40">
        <f t="shared" si="1"/>
        <v>55.843911185022542</v>
      </c>
    </row>
    <row r="53" spans="1:18" ht="15" customHeight="1" x14ac:dyDescent="0.25">
      <c r="A53" s="77" t="s">
        <v>40</v>
      </c>
      <c r="B53" s="78"/>
      <c r="C53" s="78"/>
      <c r="D53" s="78"/>
      <c r="E53" s="5">
        <v>346000</v>
      </c>
      <c r="F53" s="5">
        <v>346000</v>
      </c>
      <c r="G53" s="5">
        <v>128633</v>
      </c>
      <c r="H53" s="5">
        <v>217367</v>
      </c>
      <c r="I53" s="5">
        <v>37.18</v>
      </c>
      <c r="J53" s="5">
        <f>SUM(J46:J52)</f>
        <v>0</v>
      </c>
      <c r="K53" s="5">
        <f>SUM(K46:K52)</f>
        <v>346000</v>
      </c>
      <c r="L53" s="5">
        <f t="shared" si="0"/>
        <v>37.177167630057809</v>
      </c>
      <c r="M53" s="5">
        <v>176543.5</v>
      </c>
      <c r="N53" s="5">
        <v>169456.5</v>
      </c>
      <c r="O53" s="5">
        <v>51.02</v>
      </c>
      <c r="P53" s="5">
        <v>0</v>
      </c>
      <c r="Q53" s="5">
        <f>SUM(Q46:Q52)</f>
        <v>346000</v>
      </c>
      <c r="R53" s="25">
        <f t="shared" si="1"/>
        <v>51.024132947976874</v>
      </c>
    </row>
    <row r="54" spans="1:18" ht="15" customHeight="1" x14ac:dyDescent="0.25">
      <c r="A54" s="6" t="s">
        <v>31</v>
      </c>
      <c r="B54" s="6" t="s">
        <v>10</v>
      </c>
      <c r="C54" s="6" t="s">
        <v>41</v>
      </c>
      <c r="D54" s="46" t="s">
        <v>49</v>
      </c>
      <c r="E54" s="5">
        <v>346000</v>
      </c>
      <c r="F54" s="5">
        <v>346000</v>
      </c>
      <c r="G54" s="5">
        <v>0</v>
      </c>
      <c r="H54" s="5">
        <v>0</v>
      </c>
      <c r="I54" s="5">
        <v>0</v>
      </c>
      <c r="J54" s="5">
        <v>0</v>
      </c>
      <c r="K54" s="5">
        <v>346000</v>
      </c>
      <c r="L54" s="5">
        <f t="shared" si="0"/>
        <v>0</v>
      </c>
      <c r="M54" s="5">
        <v>0</v>
      </c>
      <c r="N54" s="5">
        <v>0</v>
      </c>
      <c r="O54" s="5">
        <v>0</v>
      </c>
      <c r="P54" s="5">
        <v>0</v>
      </c>
      <c r="Q54" s="5">
        <v>346000</v>
      </c>
      <c r="R54" s="25">
        <f t="shared" si="1"/>
        <v>0</v>
      </c>
    </row>
    <row r="55" spans="1:18" s="11" customFormat="1" ht="15" customHeight="1" x14ac:dyDescent="0.25">
      <c r="A55" s="19" t="s">
        <v>84</v>
      </c>
      <c r="B55" s="16">
        <v>1000</v>
      </c>
      <c r="C55" s="16">
        <v>518</v>
      </c>
      <c r="D55" s="17" t="s">
        <v>22</v>
      </c>
      <c r="E55" s="18">
        <v>0</v>
      </c>
      <c r="F55" s="18">
        <v>0</v>
      </c>
      <c r="G55" s="18">
        <v>0</v>
      </c>
      <c r="H55" s="18">
        <v>0</v>
      </c>
      <c r="I55" s="18">
        <v>0</v>
      </c>
      <c r="J55" s="18">
        <v>1750</v>
      </c>
      <c r="K55" s="18">
        <v>1750</v>
      </c>
      <c r="L55" s="18">
        <f t="shared" si="0"/>
        <v>0</v>
      </c>
      <c r="M55" s="40">
        <v>0</v>
      </c>
      <c r="N55" s="40">
        <v>0</v>
      </c>
      <c r="O55" s="40">
        <v>0</v>
      </c>
      <c r="P55" s="40">
        <v>0</v>
      </c>
      <c r="Q55" s="18">
        <v>1750</v>
      </c>
      <c r="R55" s="40">
        <f t="shared" si="1"/>
        <v>0</v>
      </c>
    </row>
    <row r="56" spans="1:18" s="11" customFormat="1" ht="15" customHeight="1" x14ac:dyDescent="0.25">
      <c r="A56" s="77" t="s">
        <v>40</v>
      </c>
      <c r="B56" s="78"/>
      <c r="C56" s="78"/>
      <c r="D56" s="78"/>
      <c r="E56" s="5">
        <v>0</v>
      </c>
      <c r="F56" s="5">
        <v>0</v>
      </c>
      <c r="G56" s="5">
        <v>0</v>
      </c>
      <c r="H56" s="5">
        <v>0</v>
      </c>
      <c r="I56" s="5">
        <v>0</v>
      </c>
      <c r="J56" s="5">
        <v>1750</v>
      </c>
      <c r="K56" s="5">
        <v>1750</v>
      </c>
      <c r="L56" s="5">
        <v>0</v>
      </c>
      <c r="M56" s="25">
        <v>0</v>
      </c>
      <c r="N56" s="25">
        <v>0</v>
      </c>
      <c r="O56" s="25">
        <v>0</v>
      </c>
      <c r="P56" s="25">
        <v>0</v>
      </c>
      <c r="Q56" s="5">
        <v>1750</v>
      </c>
      <c r="R56" s="25">
        <f t="shared" si="1"/>
        <v>0</v>
      </c>
    </row>
    <row r="57" spans="1:18" s="11" customFormat="1" ht="15" customHeight="1" x14ac:dyDescent="0.25">
      <c r="A57" s="15" t="s">
        <v>84</v>
      </c>
      <c r="B57" s="6" t="s">
        <v>10</v>
      </c>
      <c r="C57" s="6" t="s">
        <v>41</v>
      </c>
      <c r="D57" s="46" t="s">
        <v>49</v>
      </c>
      <c r="E57" s="5">
        <v>0</v>
      </c>
      <c r="F57" s="5">
        <v>0</v>
      </c>
      <c r="G57" s="5">
        <v>0</v>
      </c>
      <c r="H57" s="5">
        <v>0</v>
      </c>
      <c r="I57" s="5">
        <v>0</v>
      </c>
      <c r="J57" s="5">
        <v>1750</v>
      </c>
      <c r="K57" s="5">
        <v>1750</v>
      </c>
      <c r="L57" s="5">
        <v>0</v>
      </c>
      <c r="M57" s="23">
        <v>1750</v>
      </c>
      <c r="N57" s="23">
        <v>-1750</v>
      </c>
      <c r="O57" s="23">
        <v>0</v>
      </c>
      <c r="P57" s="25">
        <v>0</v>
      </c>
      <c r="Q57" s="25">
        <v>1750</v>
      </c>
      <c r="R57" s="25">
        <f t="shared" si="1"/>
        <v>100</v>
      </c>
    </row>
    <row r="58" spans="1:18" ht="15" customHeight="1" x14ac:dyDescent="0.25">
      <c r="A58" s="16" t="s">
        <v>36</v>
      </c>
      <c r="B58" s="16" t="s">
        <v>10</v>
      </c>
      <c r="C58" s="16" t="s">
        <v>23</v>
      </c>
      <c r="D58" s="17" t="s">
        <v>24</v>
      </c>
      <c r="E58" s="18">
        <v>0</v>
      </c>
      <c r="F58" s="18">
        <v>73245</v>
      </c>
      <c r="G58" s="18">
        <v>28890</v>
      </c>
      <c r="H58" s="18">
        <v>44355</v>
      </c>
      <c r="I58" s="18">
        <v>39.442965390129018</v>
      </c>
      <c r="J58" s="18">
        <v>0</v>
      </c>
      <c r="K58" s="18">
        <v>73245</v>
      </c>
      <c r="L58" s="18">
        <f t="shared" si="0"/>
        <v>39.442965390129018</v>
      </c>
      <c r="M58" s="18">
        <v>55630</v>
      </c>
      <c r="N58" s="18">
        <v>17615</v>
      </c>
      <c r="O58" s="18">
        <v>75.950576831183014</v>
      </c>
      <c r="P58" s="18">
        <v>0</v>
      </c>
      <c r="Q58" s="18">
        <v>73245</v>
      </c>
      <c r="R58" s="40">
        <f t="shared" si="1"/>
        <v>75.950576831183014</v>
      </c>
    </row>
    <row r="59" spans="1:18" ht="15" customHeight="1" x14ac:dyDescent="0.25">
      <c r="A59" s="16" t="s">
        <v>36</v>
      </c>
      <c r="B59" s="16" t="s">
        <v>10</v>
      </c>
      <c r="C59" s="16" t="s">
        <v>32</v>
      </c>
      <c r="D59" s="17" t="s">
        <v>33</v>
      </c>
      <c r="E59" s="18">
        <v>0</v>
      </c>
      <c r="F59" s="18">
        <v>24903</v>
      </c>
      <c r="G59" s="18">
        <v>9821</v>
      </c>
      <c r="H59" s="18">
        <v>15082</v>
      </c>
      <c r="I59" s="18">
        <v>39.437015620607959</v>
      </c>
      <c r="J59" s="18">
        <v>0</v>
      </c>
      <c r="K59" s="18">
        <v>24903</v>
      </c>
      <c r="L59" s="18">
        <f t="shared" si="0"/>
        <v>39.437015620607959</v>
      </c>
      <c r="M59" s="18">
        <v>18911</v>
      </c>
      <c r="N59" s="18">
        <v>5992</v>
      </c>
      <c r="O59" s="18">
        <v>75.938641930691077</v>
      </c>
      <c r="P59" s="18">
        <v>0</v>
      </c>
      <c r="Q59" s="18">
        <v>24903</v>
      </c>
      <c r="R59" s="40">
        <f t="shared" si="1"/>
        <v>75.938641930691091</v>
      </c>
    </row>
    <row r="60" spans="1:18" ht="15" customHeight="1" x14ac:dyDescent="0.25">
      <c r="A60" s="16" t="s">
        <v>36</v>
      </c>
      <c r="B60" s="16" t="s">
        <v>10</v>
      </c>
      <c r="C60" s="16" t="s">
        <v>34</v>
      </c>
      <c r="D60" s="17" t="s">
        <v>35</v>
      </c>
      <c r="E60" s="18">
        <v>0</v>
      </c>
      <c r="F60" s="18">
        <v>1465</v>
      </c>
      <c r="G60" s="18">
        <v>0</v>
      </c>
      <c r="H60" s="18">
        <v>1465</v>
      </c>
      <c r="I60" s="18">
        <v>0</v>
      </c>
      <c r="J60" s="18">
        <v>0</v>
      </c>
      <c r="K60" s="18">
        <v>1465</v>
      </c>
      <c r="L60" s="18">
        <f t="shared" si="0"/>
        <v>0</v>
      </c>
      <c r="M60" s="18">
        <v>0</v>
      </c>
      <c r="N60" s="18">
        <v>1465</v>
      </c>
      <c r="O60" s="18">
        <v>0</v>
      </c>
      <c r="P60" s="18">
        <v>0</v>
      </c>
      <c r="Q60" s="18">
        <v>1465</v>
      </c>
      <c r="R60" s="40">
        <f t="shared" si="1"/>
        <v>0</v>
      </c>
    </row>
    <row r="61" spans="1:18" ht="15" customHeight="1" x14ac:dyDescent="0.25">
      <c r="A61" s="77" t="s">
        <v>40</v>
      </c>
      <c r="B61" s="78"/>
      <c r="C61" s="78"/>
      <c r="D61" s="78"/>
      <c r="E61" s="5">
        <v>0</v>
      </c>
      <c r="F61" s="5">
        <v>99613</v>
      </c>
      <c r="G61" s="5">
        <v>38711</v>
      </c>
      <c r="H61" s="5">
        <v>60902</v>
      </c>
      <c r="I61" s="5">
        <v>38.86</v>
      </c>
      <c r="J61" s="5">
        <v>0</v>
      </c>
      <c r="K61" s="5">
        <f>SUM(K58:K60)</f>
        <v>99613</v>
      </c>
      <c r="L61" s="5">
        <f t="shared" si="0"/>
        <v>38.861393593205705</v>
      </c>
      <c r="M61" s="5">
        <v>74541</v>
      </c>
      <c r="N61" s="5">
        <v>25072</v>
      </c>
      <c r="O61" s="5">
        <v>74.83</v>
      </c>
      <c r="P61" s="5">
        <v>0</v>
      </c>
      <c r="Q61" s="5">
        <f>SUM(Q58:Q60)</f>
        <v>99613</v>
      </c>
      <c r="R61" s="25">
        <f t="shared" si="1"/>
        <v>74.830594400329275</v>
      </c>
    </row>
    <row r="62" spans="1:18" ht="15" customHeight="1" x14ac:dyDescent="0.25">
      <c r="A62" s="6" t="s">
        <v>36</v>
      </c>
      <c r="B62" s="6" t="s">
        <v>10</v>
      </c>
      <c r="C62" s="6" t="s">
        <v>41</v>
      </c>
      <c r="D62" s="46" t="s">
        <v>49</v>
      </c>
      <c r="E62" s="5">
        <v>0</v>
      </c>
      <c r="F62" s="5">
        <v>99613</v>
      </c>
      <c r="G62" s="5">
        <v>47229</v>
      </c>
      <c r="H62" s="5">
        <v>52384</v>
      </c>
      <c r="I62" s="5">
        <v>47.4124863220664</v>
      </c>
      <c r="J62" s="5">
        <v>0</v>
      </c>
      <c r="K62" s="5">
        <v>99613</v>
      </c>
      <c r="L62" s="5">
        <f t="shared" si="0"/>
        <v>47.4124863220664</v>
      </c>
      <c r="M62" s="25">
        <v>99613</v>
      </c>
      <c r="N62" s="25">
        <v>0</v>
      </c>
      <c r="O62" s="25">
        <v>100</v>
      </c>
      <c r="P62" s="25">
        <v>0</v>
      </c>
      <c r="Q62" s="5">
        <v>99613</v>
      </c>
      <c r="R62" s="25">
        <f t="shared" si="1"/>
        <v>100</v>
      </c>
    </row>
    <row r="63" spans="1:18" ht="15" customHeight="1" x14ac:dyDescent="0.25">
      <c r="A63" s="16" t="s">
        <v>37</v>
      </c>
      <c r="B63" s="16" t="s">
        <v>10</v>
      </c>
      <c r="C63" s="16" t="s">
        <v>11</v>
      </c>
      <c r="D63" s="17" t="s">
        <v>12</v>
      </c>
      <c r="E63" s="18">
        <v>113000</v>
      </c>
      <c r="F63" s="18">
        <v>87000</v>
      </c>
      <c r="G63" s="18">
        <v>60052.22</v>
      </c>
      <c r="H63" s="18">
        <v>26947.78</v>
      </c>
      <c r="I63" s="18">
        <v>69.025540229885053</v>
      </c>
      <c r="J63" s="18">
        <v>25518</v>
      </c>
      <c r="K63" s="18">
        <v>112518</v>
      </c>
      <c r="L63" s="18">
        <f t="shared" si="0"/>
        <v>53.371211717236356</v>
      </c>
      <c r="M63" s="18">
        <v>77930.27</v>
      </c>
      <c r="N63" s="18">
        <v>9069.73</v>
      </c>
      <c r="O63" s="18">
        <v>89.575022988505751</v>
      </c>
      <c r="P63" s="18">
        <f>Q63-K63</f>
        <v>-21286</v>
      </c>
      <c r="Q63" s="18">
        <v>91232</v>
      </c>
      <c r="R63" s="40">
        <f t="shared" si="1"/>
        <v>85.419885566467912</v>
      </c>
    </row>
    <row r="64" spans="1:18" ht="15" customHeight="1" x14ac:dyDescent="0.25">
      <c r="A64" s="16" t="s">
        <v>37</v>
      </c>
      <c r="B64" s="16" t="s">
        <v>10</v>
      </c>
      <c r="C64" s="16" t="s">
        <v>17</v>
      </c>
      <c r="D64" s="17" t="s">
        <v>18</v>
      </c>
      <c r="E64" s="18">
        <v>15000</v>
      </c>
      <c r="F64" s="18">
        <v>28000</v>
      </c>
      <c r="G64" s="18">
        <v>21480</v>
      </c>
      <c r="H64" s="18">
        <v>6520</v>
      </c>
      <c r="I64" s="18">
        <v>76.714285714285708</v>
      </c>
      <c r="J64" s="18">
        <v>-5000</v>
      </c>
      <c r="K64" s="18">
        <v>23000</v>
      </c>
      <c r="L64" s="18">
        <f t="shared" si="0"/>
        <v>93.391304347826093</v>
      </c>
      <c r="M64" s="18">
        <v>21480</v>
      </c>
      <c r="N64" s="18">
        <v>6520</v>
      </c>
      <c r="O64" s="18">
        <v>76.714285714285708</v>
      </c>
      <c r="P64" s="18">
        <f t="shared" ref="P64:P65" si="3">Q64-K64</f>
        <v>-1520</v>
      </c>
      <c r="Q64" s="18">
        <v>21480</v>
      </c>
      <c r="R64" s="40">
        <f t="shared" si="1"/>
        <v>100</v>
      </c>
    </row>
    <row r="65" spans="1:18" ht="15" customHeight="1" x14ac:dyDescent="0.25">
      <c r="A65" s="16" t="s">
        <v>37</v>
      </c>
      <c r="B65" s="16" t="s">
        <v>10</v>
      </c>
      <c r="C65" s="16" t="s">
        <v>21</v>
      </c>
      <c r="D65" s="17" t="s">
        <v>22</v>
      </c>
      <c r="E65" s="18">
        <v>69220</v>
      </c>
      <c r="F65" s="18">
        <v>82220</v>
      </c>
      <c r="G65" s="18">
        <v>91052</v>
      </c>
      <c r="H65" s="18">
        <v>-8832</v>
      </c>
      <c r="I65" s="18">
        <v>110.74191194356604</v>
      </c>
      <c r="J65" s="18">
        <v>8832</v>
      </c>
      <c r="K65" s="18">
        <v>91052</v>
      </c>
      <c r="L65" s="18">
        <f t="shared" si="0"/>
        <v>100</v>
      </c>
      <c r="M65" s="18">
        <v>91052</v>
      </c>
      <c r="N65" s="18">
        <v>-8832</v>
      </c>
      <c r="O65" s="18">
        <v>110.74191194356604</v>
      </c>
      <c r="P65" s="18">
        <f t="shared" si="3"/>
        <v>0</v>
      </c>
      <c r="Q65" s="18">
        <v>91052</v>
      </c>
      <c r="R65" s="40">
        <f t="shared" si="1"/>
        <v>100</v>
      </c>
    </row>
    <row r="66" spans="1:18" ht="15" customHeight="1" x14ac:dyDescent="0.25">
      <c r="A66" s="16" t="s">
        <v>37</v>
      </c>
      <c r="B66" s="16" t="s">
        <v>10</v>
      </c>
      <c r="C66" s="16" t="s">
        <v>23</v>
      </c>
      <c r="D66" s="17" t="s">
        <v>24</v>
      </c>
      <c r="E66" s="18">
        <v>9339412</v>
      </c>
      <c r="F66" s="18">
        <v>9339412</v>
      </c>
      <c r="G66" s="18">
        <v>6931824.3600000003</v>
      </c>
      <c r="H66" s="18">
        <v>2407587.64</v>
      </c>
      <c r="I66" s="18">
        <v>74.221207502142533</v>
      </c>
      <c r="J66" s="18">
        <v>379478</v>
      </c>
      <c r="K66" s="18">
        <v>9718890</v>
      </c>
      <c r="L66" s="18">
        <f t="shared" si="0"/>
        <v>71.323210366615939</v>
      </c>
      <c r="M66" s="18">
        <v>8604426.3599999994</v>
      </c>
      <c r="N66" s="18">
        <v>734985.64</v>
      </c>
      <c r="O66" s="18">
        <v>92.130279293814212</v>
      </c>
      <c r="P66" s="18">
        <f>Q66-K66</f>
        <v>-141543</v>
      </c>
      <c r="Q66" s="18">
        <v>9577347</v>
      </c>
      <c r="R66" s="40">
        <f t="shared" si="1"/>
        <v>89.841438970520755</v>
      </c>
    </row>
    <row r="67" spans="1:18" ht="15" customHeight="1" x14ac:dyDescent="0.25">
      <c r="A67" s="16" t="s">
        <v>37</v>
      </c>
      <c r="B67" s="16" t="s">
        <v>10</v>
      </c>
      <c r="C67" s="16" t="s">
        <v>32</v>
      </c>
      <c r="D67" s="17" t="s">
        <v>33</v>
      </c>
      <c r="E67" s="18">
        <v>3138408</v>
      </c>
      <c r="F67" s="18">
        <v>3138408</v>
      </c>
      <c r="G67" s="18">
        <v>2321429.8199999998</v>
      </c>
      <c r="H67" s="18">
        <v>816978.18</v>
      </c>
      <c r="I67" s="18">
        <v>73.968388431332059</v>
      </c>
      <c r="J67" s="18">
        <v>129021</v>
      </c>
      <c r="K67" s="18">
        <v>3267429</v>
      </c>
      <c r="L67" s="18">
        <f t="shared" si="0"/>
        <v>71.047597973819776</v>
      </c>
      <c r="M67" s="18">
        <v>2883946.82</v>
      </c>
      <c r="N67" s="18">
        <v>254461.18</v>
      </c>
      <c r="O67" s="18">
        <v>91.892029971883829</v>
      </c>
      <c r="P67" s="18">
        <f t="shared" ref="P67:P69" si="4">Q67-K67</f>
        <v>-42869</v>
      </c>
      <c r="Q67" s="18">
        <v>3224560</v>
      </c>
      <c r="R67" s="40">
        <f t="shared" si="1"/>
        <v>89.43690984196293</v>
      </c>
    </row>
    <row r="68" spans="1:18" ht="15" customHeight="1" x14ac:dyDescent="0.25">
      <c r="A68" s="16" t="s">
        <v>37</v>
      </c>
      <c r="B68" s="16" t="s">
        <v>10</v>
      </c>
      <c r="C68" s="16" t="s">
        <v>38</v>
      </c>
      <c r="D68" s="17" t="s">
        <v>39</v>
      </c>
      <c r="E68" s="18">
        <v>53640</v>
      </c>
      <c r="F68" s="18">
        <v>53640</v>
      </c>
      <c r="G68" s="18">
        <v>41518</v>
      </c>
      <c r="H68" s="18">
        <v>12122</v>
      </c>
      <c r="I68" s="18">
        <v>77.401193139448168</v>
      </c>
      <c r="J68" s="18">
        <v>2500</v>
      </c>
      <c r="K68" s="18">
        <v>56140</v>
      </c>
      <c r="L68" s="18">
        <f t="shared" si="0"/>
        <v>73.954399714998218</v>
      </c>
      <c r="M68" s="18">
        <v>55108</v>
      </c>
      <c r="N68" s="18">
        <v>-1468</v>
      </c>
      <c r="O68" s="18">
        <v>102.73676360924684</v>
      </c>
      <c r="P68" s="18">
        <f t="shared" si="4"/>
        <v>-1032</v>
      </c>
      <c r="Q68" s="18">
        <v>55108</v>
      </c>
      <c r="R68" s="40">
        <f t="shared" si="1"/>
        <v>100</v>
      </c>
    </row>
    <row r="69" spans="1:18" ht="15" customHeight="1" x14ac:dyDescent="0.25">
      <c r="A69" s="16" t="s">
        <v>37</v>
      </c>
      <c r="B69" s="16" t="s">
        <v>10</v>
      </c>
      <c r="C69" s="16" t="s">
        <v>34</v>
      </c>
      <c r="D69" s="17" t="s">
        <v>35</v>
      </c>
      <c r="E69" s="18">
        <v>253589</v>
      </c>
      <c r="F69" s="18">
        <v>253589</v>
      </c>
      <c r="G69" s="18">
        <v>171251</v>
      </c>
      <c r="H69" s="18">
        <v>82338</v>
      </c>
      <c r="I69" s="18">
        <v>67.530926025971155</v>
      </c>
      <c r="J69" s="18">
        <v>7389</v>
      </c>
      <c r="K69" s="18">
        <v>260978</v>
      </c>
      <c r="L69" s="18">
        <f t="shared" si="0"/>
        <v>65.618941060165994</v>
      </c>
      <c r="M69" s="18">
        <v>191251</v>
      </c>
      <c r="N69" s="18">
        <v>62338</v>
      </c>
      <c r="O69" s="18">
        <v>75.417703449282101</v>
      </c>
      <c r="P69" s="18">
        <f t="shared" si="4"/>
        <v>-491</v>
      </c>
      <c r="Q69" s="18">
        <v>260487</v>
      </c>
      <c r="R69" s="40">
        <f t="shared" si="1"/>
        <v>73.420554576619949</v>
      </c>
    </row>
    <row r="70" spans="1:18" ht="15" customHeight="1" x14ac:dyDescent="0.25">
      <c r="A70" s="16" t="s">
        <v>37</v>
      </c>
      <c r="B70" s="16" t="s">
        <v>10</v>
      </c>
      <c r="C70" s="16" t="s">
        <v>26</v>
      </c>
      <c r="D70" s="17" t="s">
        <v>50</v>
      </c>
      <c r="E70" s="18">
        <v>32222</v>
      </c>
      <c r="F70" s="18">
        <v>32222</v>
      </c>
      <c r="G70" s="18">
        <v>32222</v>
      </c>
      <c r="H70" s="18">
        <v>0</v>
      </c>
      <c r="I70" s="18">
        <v>100</v>
      </c>
      <c r="J70" s="18">
        <v>46000</v>
      </c>
      <c r="K70" s="18">
        <v>78222</v>
      </c>
      <c r="L70" s="18">
        <f t="shared" si="0"/>
        <v>41.193014752882824</v>
      </c>
      <c r="M70" s="18">
        <v>100145.7</v>
      </c>
      <c r="N70" s="18">
        <v>-67923.7</v>
      </c>
      <c r="O70" s="18">
        <v>310.79914344236857</v>
      </c>
      <c r="P70" s="18">
        <v>39330</v>
      </c>
      <c r="Q70" s="18">
        <v>117552</v>
      </c>
      <c r="R70" s="40">
        <f t="shared" si="1"/>
        <v>85.192680685994276</v>
      </c>
    </row>
    <row r="71" spans="1:18" ht="15" customHeight="1" x14ac:dyDescent="0.25">
      <c r="A71" s="77" t="s">
        <v>40</v>
      </c>
      <c r="B71" s="78"/>
      <c r="C71" s="78"/>
      <c r="D71" s="78"/>
      <c r="E71" s="5">
        <v>13014491</v>
      </c>
      <c r="F71" s="5">
        <v>13014491</v>
      </c>
      <c r="G71" s="5">
        <v>9670829.4000000004</v>
      </c>
      <c r="H71" s="5">
        <v>3343661.6</v>
      </c>
      <c r="I71" s="5">
        <v>74.31</v>
      </c>
      <c r="J71" s="5">
        <f>SUM(J63:J70)</f>
        <v>593738</v>
      </c>
      <c r="K71" s="5">
        <f>SUM(K63:K70)</f>
        <v>13608229</v>
      </c>
      <c r="L71" s="5">
        <f t="shared" si="0"/>
        <v>71.066039526524733</v>
      </c>
      <c r="M71" s="5">
        <v>12025340.15</v>
      </c>
      <c r="N71" s="5">
        <v>989150.85</v>
      </c>
      <c r="O71" s="5">
        <v>92.4</v>
      </c>
      <c r="P71" s="5">
        <f>SUM(P63:P70)</f>
        <v>-169411</v>
      </c>
      <c r="Q71" s="5">
        <f>SUM(Q63:Q70)</f>
        <v>13438818</v>
      </c>
      <c r="R71" s="25">
        <f t="shared" si="1"/>
        <v>89.482126701916798</v>
      </c>
    </row>
    <row r="72" spans="1:18" ht="15" customHeight="1" x14ac:dyDescent="0.25">
      <c r="A72" s="6" t="s">
        <v>37</v>
      </c>
      <c r="B72" s="6" t="s">
        <v>10</v>
      </c>
      <c r="C72" s="6" t="s">
        <v>41</v>
      </c>
      <c r="D72" s="46" t="s">
        <v>49</v>
      </c>
      <c r="E72" s="5">
        <v>13014491</v>
      </c>
      <c r="F72" s="5">
        <v>13014491</v>
      </c>
      <c r="G72" s="5">
        <v>11978460</v>
      </c>
      <c r="H72" s="5">
        <v>1036031</v>
      </c>
      <c r="I72" s="5">
        <v>92.039404383928655</v>
      </c>
      <c r="J72" s="5">
        <v>593738</v>
      </c>
      <c r="K72" s="71">
        <v>13608229</v>
      </c>
      <c r="L72" s="71">
        <f>G72/K72*100</f>
        <v>88.023650983533557</v>
      </c>
      <c r="M72" s="23">
        <v>13438818</v>
      </c>
      <c r="N72" s="23">
        <v>-424327</v>
      </c>
      <c r="O72" s="23">
        <v>103.26</v>
      </c>
      <c r="P72" s="25">
        <v>-169411</v>
      </c>
      <c r="Q72" s="25">
        <v>13438818</v>
      </c>
      <c r="R72" s="25">
        <f t="shared" si="1"/>
        <v>100</v>
      </c>
    </row>
    <row r="73" spans="1:18" s="70" customFormat="1" ht="15" customHeight="1" x14ac:dyDescent="0.25">
      <c r="A73" s="77" t="s">
        <v>93</v>
      </c>
      <c r="B73" s="78"/>
      <c r="C73" s="78"/>
      <c r="D73" s="78"/>
      <c r="E73" s="5">
        <f>E19+E27+E39+E44+E53+E56+E61+E71</f>
        <v>16582851</v>
      </c>
      <c r="F73" s="5">
        <f t="shared" ref="F73:R73" si="5">F19+F27+F39+F44+F53+F56+F61+F71</f>
        <v>16721688</v>
      </c>
      <c r="G73" s="5">
        <f t="shared" si="5"/>
        <v>12130271.260000002</v>
      </c>
      <c r="H73" s="5">
        <f t="shared" si="5"/>
        <v>4591416.74</v>
      </c>
      <c r="I73" s="5">
        <f t="shared" si="5"/>
        <v>281.98</v>
      </c>
      <c r="J73" s="5">
        <f t="shared" si="5"/>
        <v>733775.75</v>
      </c>
      <c r="K73" s="5">
        <f t="shared" si="5"/>
        <v>17455463.75</v>
      </c>
      <c r="L73" s="5">
        <f t="shared" si="5"/>
        <v>378.56556719298584</v>
      </c>
      <c r="M73" s="5">
        <f t="shared" si="5"/>
        <v>15251970.33</v>
      </c>
      <c r="N73" s="5">
        <f t="shared" si="5"/>
        <v>1469717.67</v>
      </c>
      <c r="O73" s="5">
        <f t="shared" si="5"/>
        <v>285.10000000000002</v>
      </c>
      <c r="P73" s="5">
        <f t="shared" si="5"/>
        <v>107610</v>
      </c>
      <c r="Q73" s="5">
        <f t="shared" si="5"/>
        <v>17563073.75</v>
      </c>
      <c r="R73" s="5">
        <f t="shared" si="5"/>
        <v>530.48983149436435</v>
      </c>
    </row>
    <row r="74" spans="1:18" s="70" customFormat="1" ht="15" customHeight="1" x14ac:dyDescent="0.25">
      <c r="A74" s="77" t="s">
        <v>95</v>
      </c>
      <c r="B74" s="78"/>
      <c r="C74" s="78"/>
      <c r="D74" s="78"/>
      <c r="E74" s="5">
        <f>E20+E34+E36+E40+E45+E54+E57+E62+E72</f>
        <v>16618575</v>
      </c>
      <c r="F74" s="5">
        <f t="shared" ref="F74:R74" si="6">F20+F34+F36+F40+F45+F54+F57+F62+F72</f>
        <v>16757412</v>
      </c>
      <c r="G74" s="5">
        <f t="shared" si="6"/>
        <v>14601829.66</v>
      </c>
      <c r="H74" s="5">
        <f t="shared" si="6"/>
        <v>1809582.34</v>
      </c>
      <c r="I74" s="5">
        <f t="shared" si="6"/>
        <v>361.67576283137805</v>
      </c>
      <c r="J74" s="5">
        <f t="shared" si="6"/>
        <v>733775.75</v>
      </c>
      <c r="K74" s="5">
        <f t="shared" si="6"/>
        <v>17491187.75</v>
      </c>
      <c r="L74" s="5">
        <f t="shared" si="6"/>
        <v>457.46633401152621</v>
      </c>
      <c r="M74" s="5">
        <f t="shared" si="6"/>
        <v>16849258.77</v>
      </c>
      <c r="N74" s="5">
        <f t="shared" si="6"/>
        <v>-168471.27000000002</v>
      </c>
      <c r="O74" s="5">
        <f t="shared" si="6"/>
        <v>579.55910005970816</v>
      </c>
      <c r="P74" s="5">
        <f t="shared" si="6"/>
        <v>107610</v>
      </c>
      <c r="Q74" s="5">
        <f t="shared" si="6"/>
        <v>17598797.75</v>
      </c>
      <c r="R74" s="5">
        <f t="shared" si="6"/>
        <v>724.54133513135832</v>
      </c>
    </row>
    <row r="75" spans="1:18" ht="15" customHeight="1" x14ac:dyDescent="0.25">
      <c r="A75" s="52" t="s">
        <v>9</v>
      </c>
      <c r="B75" s="52" t="s">
        <v>56</v>
      </c>
      <c r="C75" s="52" t="s">
        <v>11</v>
      </c>
      <c r="D75" s="53" t="s">
        <v>12</v>
      </c>
      <c r="E75" s="42">
        <v>77000</v>
      </c>
      <c r="F75" s="42">
        <v>77000</v>
      </c>
      <c r="G75" s="42">
        <v>55118.54</v>
      </c>
      <c r="H75" s="42">
        <v>21881.46</v>
      </c>
      <c r="I75" s="42">
        <v>71.58251948051948</v>
      </c>
      <c r="J75" s="42">
        <v>0</v>
      </c>
      <c r="K75" s="42">
        <v>77000</v>
      </c>
      <c r="L75" s="42">
        <f>G75/K75*100</f>
        <v>71.58251948051948</v>
      </c>
      <c r="M75" s="42">
        <v>73843.539999999994</v>
      </c>
      <c r="N75" s="42">
        <v>3156.46</v>
      </c>
      <c r="O75" s="42">
        <v>95.900701298701293</v>
      </c>
      <c r="P75" s="42">
        <v>2012</v>
      </c>
      <c r="Q75" s="42">
        <v>77000</v>
      </c>
      <c r="R75" s="43">
        <f t="shared" si="1"/>
        <v>95.900701298701279</v>
      </c>
    </row>
    <row r="76" spans="1:18" ht="15" customHeight="1" x14ac:dyDescent="0.25">
      <c r="A76" s="52" t="s">
        <v>9</v>
      </c>
      <c r="B76" s="52" t="s">
        <v>56</v>
      </c>
      <c r="C76" s="52" t="s">
        <v>13</v>
      </c>
      <c r="D76" s="53" t="s">
        <v>14</v>
      </c>
      <c r="E76" s="42">
        <v>166000</v>
      </c>
      <c r="F76" s="42">
        <v>166000</v>
      </c>
      <c r="G76" s="42">
        <v>115505</v>
      </c>
      <c r="H76" s="42">
        <v>50495</v>
      </c>
      <c r="I76" s="42">
        <v>69.581325301204814</v>
      </c>
      <c r="J76" s="42">
        <v>0</v>
      </c>
      <c r="K76" s="42">
        <v>166000</v>
      </c>
      <c r="L76" s="42">
        <v>69.581325301204814</v>
      </c>
      <c r="M76" s="42">
        <v>120223.2</v>
      </c>
      <c r="N76" s="42">
        <v>45776.800000000003</v>
      </c>
      <c r="O76" s="42">
        <v>72.42361445783132</v>
      </c>
      <c r="P76" s="43">
        <v>0</v>
      </c>
      <c r="Q76" s="42">
        <v>166000</v>
      </c>
      <c r="R76" s="43">
        <f t="shared" si="1"/>
        <v>72.42361445783132</v>
      </c>
    </row>
    <row r="77" spans="1:18" ht="15" customHeight="1" x14ac:dyDescent="0.25">
      <c r="A77" s="52" t="s">
        <v>9</v>
      </c>
      <c r="B77" s="52" t="s">
        <v>56</v>
      </c>
      <c r="C77" s="52" t="s">
        <v>15</v>
      </c>
      <c r="D77" s="53" t="s">
        <v>16</v>
      </c>
      <c r="E77" s="42">
        <v>47500</v>
      </c>
      <c r="F77" s="42">
        <v>47500</v>
      </c>
      <c r="G77" s="42">
        <v>10288.299999999999</v>
      </c>
      <c r="H77" s="42">
        <v>37211.699999999997</v>
      </c>
      <c r="I77" s="42">
        <v>21.65957894736842</v>
      </c>
      <c r="J77" s="42">
        <v>0</v>
      </c>
      <c r="K77" s="42">
        <v>47500</v>
      </c>
      <c r="L77" s="42">
        <v>21.65957894736842</v>
      </c>
      <c r="M77" s="42">
        <v>30450.7</v>
      </c>
      <c r="N77" s="42">
        <v>17049.3</v>
      </c>
      <c r="O77" s="42">
        <v>64.106736842105263</v>
      </c>
      <c r="P77" s="43">
        <v>0</v>
      </c>
      <c r="Q77" s="42">
        <v>47500</v>
      </c>
      <c r="R77" s="43">
        <f t="shared" ref="R77:R146" si="7">M77/Q77*100</f>
        <v>64.106736842105263</v>
      </c>
    </row>
    <row r="78" spans="1:18" ht="15" customHeight="1" x14ac:dyDescent="0.25">
      <c r="A78" s="52" t="s">
        <v>9</v>
      </c>
      <c r="B78" s="52" t="s">
        <v>56</v>
      </c>
      <c r="C78" s="52" t="s">
        <v>17</v>
      </c>
      <c r="D78" s="53" t="s">
        <v>18</v>
      </c>
      <c r="E78" s="42">
        <v>2000</v>
      </c>
      <c r="F78" s="42">
        <v>2000</v>
      </c>
      <c r="G78" s="42">
        <v>1674</v>
      </c>
      <c r="H78" s="42">
        <v>326</v>
      </c>
      <c r="I78" s="42">
        <v>83.7</v>
      </c>
      <c r="J78" s="42">
        <v>0</v>
      </c>
      <c r="K78" s="42">
        <v>2000</v>
      </c>
      <c r="L78" s="42">
        <v>83.7</v>
      </c>
      <c r="M78" s="42">
        <v>1738</v>
      </c>
      <c r="N78" s="42">
        <v>262</v>
      </c>
      <c r="O78" s="42">
        <v>86.9</v>
      </c>
      <c r="P78" s="43">
        <v>0</v>
      </c>
      <c r="Q78" s="42">
        <v>2000</v>
      </c>
      <c r="R78" s="43">
        <f t="shared" si="7"/>
        <v>86.9</v>
      </c>
    </row>
    <row r="79" spans="1:18" ht="15" customHeight="1" x14ac:dyDescent="0.25">
      <c r="A79" s="52" t="s">
        <v>9</v>
      </c>
      <c r="B79" s="52" t="s">
        <v>56</v>
      </c>
      <c r="C79" s="52" t="s">
        <v>19</v>
      </c>
      <c r="D79" s="53" t="s">
        <v>20</v>
      </c>
      <c r="E79" s="42">
        <v>3000</v>
      </c>
      <c r="F79" s="42">
        <v>3000</v>
      </c>
      <c r="G79" s="42">
        <v>307</v>
      </c>
      <c r="H79" s="42">
        <v>2693</v>
      </c>
      <c r="I79" s="42">
        <v>10.233333333333333</v>
      </c>
      <c r="J79" s="42">
        <v>0</v>
      </c>
      <c r="K79" s="42">
        <v>3000</v>
      </c>
      <c r="L79" s="42">
        <v>10.233333333333333</v>
      </c>
      <c r="M79" s="42">
        <v>1092</v>
      </c>
      <c r="N79" s="42">
        <v>1908</v>
      </c>
      <c r="O79" s="42">
        <v>36.4</v>
      </c>
      <c r="P79" s="43">
        <v>0</v>
      </c>
      <c r="Q79" s="42">
        <v>3000</v>
      </c>
      <c r="R79" s="43">
        <f t="shared" si="7"/>
        <v>36.4</v>
      </c>
    </row>
    <row r="80" spans="1:18" ht="15" customHeight="1" x14ac:dyDescent="0.25">
      <c r="A80" s="52" t="s">
        <v>9</v>
      </c>
      <c r="B80" s="52" t="s">
        <v>56</v>
      </c>
      <c r="C80" s="52" t="s">
        <v>21</v>
      </c>
      <c r="D80" s="53" t="s">
        <v>22</v>
      </c>
      <c r="E80" s="42">
        <v>59600</v>
      </c>
      <c r="F80" s="42">
        <v>59600</v>
      </c>
      <c r="G80" s="42">
        <v>36710.699999999997</v>
      </c>
      <c r="H80" s="42">
        <v>22889.3</v>
      </c>
      <c r="I80" s="42">
        <v>61.595134228187916</v>
      </c>
      <c r="J80" s="42">
        <v>0</v>
      </c>
      <c r="K80" s="42">
        <v>59600</v>
      </c>
      <c r="L80" s="42">
        <v>61.595134228187916</v>
      </c>
      <c r="M80" s="42">
        <v>51134.5</v>
      </c>
      <c r="N80" s="42">
        <v>8465.5</v>
      </c>
      <c r="O80" s="42">
        <v>85.796140939597322</v>
      </c>
      <c r="P80" s="43">
        <v>0</v>
      </c>
      <c r="Q80" s="42">
        <v>59600</v>
      </c>
      <c r="R80" s="43">
        <f t="shared" si="7"/>
        <v>85.796140939597322</v>
      </c>
    </row>
    <row r="81" spans="1:18" ht="15" customHeight="1" x14ac:dyDescent="0.25">
      <c r="A81" s="52" t="s">
        <v>9</v>
      </c>
      <c r="B81" s="52" t="s">
        <v>56</v>
      </c>
      <c r="C81" s="52" t="s">
        <v>23</v>
      </c>
      <c r="D81" s="53" t="s">
        <v>24</v>
      </c>
      <c r="E81" s="42">
        <v>3000</v>
      </c>
      <c r="F81" s="42">
        <v>3000</v>
      </c>
      <c r="G81" s="42">
        <v>0</v>
      </c>
      <c r="H81" s="42">
        <v>3000</v>
      </c>
      <c r="I81" s="42">
        <v>0</v>
      </c>
      <c r="J81" s="42">
        <v>0</v>
      </c>
      <c r="K81" s="42">
        <v>3000</v>
      </c>
      <c r="L81" s="42">
        <v>0</v>
      </c>
      <c r="M81" s="42">
        <v>3000</v>
      </c>
      <c r="N81" s="42">
        <v>0</v>
      </c>
      <c r="O81" s="42">
        <v>100</v>
      </c>
      <c r="P81" s="43">
        <v>0</v>
      </c>
      <c r="Q81" s="42">
        <v>3000</v>
      </c>
      <c r="R81" s="43">
        <f t="shared" si="7"/>
        <v>100</v>
      </c>
    </row>
    <row r="82" spans="1:18" ht="15" customHeight="1" x14ac:dyDescent="0.25">
      <c r="A82" s="52" t="s">
        <v>9</v>
      </c>
      <c r="B82" s="52" t="s">
        <v>56</v>
      </c>
      <c r="C82" s="52" t="s">
        <v>26</v>
      </c>
      <c r="D82" s="53" t="s">
        <v>50</v>
      </c>
      <c r="E82" s="42">
        <v>83900</v>
      </c>
      <c r="F82" s="42">
        <v>83900</v>
      </c>
      <c r="G82" s="42">
        <v>20396</v>
      </c>
      <c r="H82" s="42">
        <v>63504</v>
      </c>
      <c r="I82" s="42">
        <v>24.30989272943981</v>
      </c>
      <c r="J82" s="42">
        <v>0</v>
      </c>
      <c r="K82" s="42">
        <v>83900</v>
      </c>
      <c r="L82" s="42">
        <v>24.30989272943981</v>
      </c>
      <c r="M82" s="42">
        <v>51797</v>
      </c>
      <c r="N82" s="42">
        <v>32103</v>
      </c>
      <c r="O82" s="42">
        <v>61.736591179976159</v>
      </c>
      <c r="P82" s="43">
        <v>0</v>
      </c>
      <c r="Q82" s="42">
        <v>83900</v>
      </c>
      <c r="R82" s="43">
        <f t="shared" si="7"/>
        <v>61.736591179976166</v>
      </c>
    </row>
    <row r="83" spans="1:18" ht="15" customHeight="1" x14ac:dyDescent="0.25">
      <c r="A83" s="52" t="s">
        <v>9</v>
      </c>
      <c r="B83" s="52" t="s">
        <v>56</v>
      </c>
      <c r="C83" s="52" t="s">
        <v>27</v>
      </c>
      <c r="D83" s="53" t="s">
        <v>28</v>
      </c>
      <c r="E83" s="42">
        <v>8000</v>
      </c>
      <c r="F83" s="42">
        <v>8000</v>
      </c>
      <c r="G83" s="42">
        <v>5988</v>
      </c>
      <c r="H83" s="42">
        <v>2012</v>
      </c>
      <c r="I83" s="42">
        <v>74.849999999999994</v>
      </c>
      <c r="J83" s="42">
        <v>0</v>
      </c>
      <c r="K83" s="42">
        <v>8000</v>
      </c>
      <c r="L83" s="42">
        <v>74.849999999999994</v>
      </c>
      <c r="M83" s="42">
        <v>5988</v>
      </c>
      <c r="N83" s="42">
        <v>2012</v>
      </c>
      <c r="O83" s="42">
        <v>74.849999999999994</v>
      </c>
      <c r="P83" s="43">
        <v>-2012</v>
      </c>
      <c r="Q83" s="42">
        <v>5988</v>
      </c>
      <c r="R83" s="43">
        <f t="shared" si="7"/>
        <v>100</v>
      </c>
    </row>
    <row r="84" spans="1:18" ht="15" customHeight="1" x14ac:dyDescent="0.25">
      <c r="A84" s="88" t="s">
        <v>57</v>
      </c>
      <c r="B84" s="89"/>
      <c r="C84" s="89"/>
      <c r="D84" s="89"/>
      <c r="E84" s="38">
        <v>450000</v>
      </c>
      <c r="F84" s="38">
        <v>450000</v>
      </c>
      <c r="G84" s="38">
        <v>245987.54</v>
      </c>
      <c r="H84" s="38">
        <v>204012.46</v>
      </c>
      <c r="I84" s="38">
        <v>54.66</v>
      </c>
      <c r="J84" s="27">
        <v>0</v>
      </c>
      <c r="K84" s="38">
        <v>450000</v>
      </c>
      <c r="L84" s="38">
        <v>54.66</v>
      </c>
      <c r="M84" s="27">
        <v>339266.94</v>
      </c>
      <c r="N84" s="27">
        <v>110733.06</v>
      </c>
      <c r="O84" s="27">
        <v>75.39</v>
      </c>
      <c r="P84" s="28">
        <f>SUM(P75:P83)</f>
        <v>0</v>
      </c>
      <c r="Q84" s="38">
        <v>450000</v>
      </c>
      <c r="R84" s="28">
        <f t="shared" si="7"/>
        <v>75.392653333333342</v>
      </c>
    </row>
    <row r="85" spans="1:18" ht="15" customHeight="1" x14ac:dyDescent="0.25">
      <c r="A85" s="54" t="s">
        <v>9</v>
      </c>
      <c r="B85" s="54" t="s">
        <v>56</v>
      </c>
      <c r="C85" s="54" t="s">
        <v>41</v>
      </c>
      <c r="D85" s="55" t="s">
        <v>58</v>
      </c>
      <c r="E85" s="38">
        <v>450000</v>
      </c>
      <c r="F85" s="38">
        <v>450000</v>
      </c>
      <c r="G85" s="38">
        <v>337500</v>
      </c>
      <c r="H85" s="38">
        <v>112500</v>
      </c>
      <c r="I85" s="38">
        <v>75</v>
      </c>
      <c r="J85" s="27">
        <v>0</v>
      </c>
      <c r="K85" s="38">
        <v>450000</v>
      </c>
      <c r="L85" s="38">
        <v>75</v>
      </c>
      <c r="M85" s="27">
        <v>450000</v>
      </c>
      <c r="N85" s="27">
        <v>0</v>
      </c>
      <c r="O85" s="27">
        <v>100</v>
      </c>
      <c r="P85" s="28">
        <v>0</v>
      </c>
      <c r="Q85" s="38">
        <v>450000</v>
      </c>
      <c r="R85" s="28">
        <f t="shared" si="7"/>
        <v>100</v>
      </c>
    </row>
    <row r="86" spans="1:18" ht="15" customHeight="1" x14ac:dyDescent="0.25">
      <c r="A86" s="52" t="s">
        <v>29</v>
      </c>
      <c r="B86" s="52" t="s">
        <v>56</v>
      </c>
      <c r="C86" s="52" t="s">
        <v>11</v>
      </c>
      <c r="D86" s="53" t="s">
        <v>12</v>
      </c>
      <c r="E86" s="42">
        <v>15000</v>
      </c>
      <c r="F86" s="42">
        <v>15000</v>
      </c>
      <c r="G86" s="42">
        <v>10392.51</v>
      </c>
      <c r="H86" s="42">
        <v>4607.49</v>
      </c>
      <c r="I86" s="42">
        <v>69.2834</v>
      </c>
      <c r="J86" s="42">
        <v>0</v>
      </c>
      <c r="K86" s="42">
        <v>15000</v>
      </c>
      <c r="L86" s="42">
        <v>69.2834</v>
      </c>
      <c r="M86" s="42">
        <v>13659.51</v>
      </c>
      <c r="N86" s="42">
        <v>1340.49</v>
      </c>
      <c r="O86" s="42">
        <v>91.063400000000001</v>
      </c>
      <c r="P86" s="43">
        <v>0</v>
      </c>
      <c r="Q86" s="42">
        <v>15000</v>
      </c>
      <c r="R86" s="43">
        <f t="shared" si="7"/>
        <v>91.063400000000001</v>
      </c>
    </row>
    <row r="87" spans="1:18" ht="15" customHeight="1" x14ac:dyDescent="0.25">
      <c r="A87" s="52" t="s">
        <v>29</v>
      </c>
      <c r="B87" s="52" t="s">
        <v>56</v>
      </c>
      <c r="C87" s="52" t="s">
        <v>17</v>
      </c>
      <c r="D87" s="53" t="s">
        <v>18</v>
      </c>
      <c r="E87" s="42">
        <v>200</v>
      </c>
      <c r="F87" s="42">
        <v>200</v>
      </c>
      <c r="G87" s="42">
        <v>0</v>
      </c>
      <c r="H87" s="42">
        <v>200</v>
      </c>
      <c r="I87" s="42">
        <v>0</v>
      </c>
      <c r="J87" s="42">
        <v>0</v>
      </c>
      <c r="K87" s="42">
        <v>200</v>
      </c>
      <c r="L87" s="42">
        <v>0</v>
      </c>
      <c r="M87" s="42">
        <v>0</v>
      </c>
      <c r="N87" s="42">
        <v>200</v>
      </c>
      <c r="O87" s="42">
        <v>0</v>
      </c>
      <c r="P87" s="43">
        <v>0</v>
      </c>
      <c r="Q87" s="42">
        <v>200</v>
      </c>
      <c r="R87" s="43">
        <f t="shared" si="7"/>
        <v>0</v>
      </c>
    </row>
    <row r="88" spans="1:18" ht="15" customHeight="1" x14ac:dyDescent="0.25">
      <c r="A88" s="52" t="s">
        <v>29</v>
      </c>
      <c r="B88" s="52" t="s">
        <v>56</v>
      </c>
      <c r="C88" s="52" t="s">
        <v>21</v>
      </c>
      <c r="D88" s="53" t="s">
        <v>22</v>
      </c>
      <c r="E88" s="42">
        <v>1000</v>
      </c>
      <c r="F88" s="42">
        <v>1000</v>
      </c>
      <c r="G88" s="42">
        <v>75</v>
      </c>
      <c r="H88" s="42">
        <v>925</v>
      </c>
      <c r="I88" s="42">
        <v>7.5</v>
      </c>
      <c r="J88" s="42">
        <v>0</v>
      </c>
      <c r="K88" s="42">
        <v>1000</v>
      </c>
      <c r="L88" s="42">
        <v>7.5</v>
      </c>
      <c r="M88" s="42">
        <v>75</v>
      </c>
      <c r="N88" s="42">
        <v>925</v>
      </c>
      <c r="O88" s="42">
        <v>7.5</v>
      </c>
      <c r="P88" s="43">
        <v>0</v>
      </c>
      <c r="Q88" s="42">
        <v>1000</v>
      </c>
      <c r="R88" s="43">
        <f t="shared" si="7"/>
        <v>7.5</v>
      </c>
    </row>
    <row r="89" spans="1:18" ht="15" customHeight="1" x14ac:dyDescent="0.25">
      <c r="A89" s="52" t="s">
        <v>29</v>
      </c>
      <c r="B89" s="52" t="s">
        <v>56</v>
      </c>
      <c r="C89" s="52" t="s">
        <v>26</v>
      </c>
      <c r="D89" s="53" t="s">
        <v>50</v>
      </c>
      <c r="E89" s="42">
        <v>77000</v>
      </c>
      <c r="F89" s="42">
        <v>77000</v>
      </c>
      <c r="G89" s="42">
        <v>4759</v>
      </c>
      <c r="H89" s="42">
        <v>72241</v>
      </c>
      <c r="I89" s="42">
        <v>6.1805194805194805</v>
      </c>
      <c r="J89" s="42">
        <v>0</v>
      </c>
      <c r="K89" s="42">
        <v>77000</v>
      </c>
      <c r="L89" s="42">
        <v>6.1805194805194805</v>
      </c>
      <c r="M89" s="42">
        <v>13514</v>
      </c>
      <c r="N89" s="42">
        <v>63486</v>
      </c>
      <c r="O89" s="42">
        <v>17.550649350649351</v>
      </c>
      <c r="P89" s="43">
        <v>-7163</v>
      </c>
      <c r="Q89" s="42">
        <v>69837</v>
      </c>
      <c r="R89" s="43">
        <f t="shared" si="7"/>
        <v>19.350773945043461</v>
      </c>
    </row>
    <row r="90" spans="1:18" ht="15" customHeight="1" x14ac:dyDescent="0.25">
      <c r="A90" s="79" t="s">
        <v>59</v>
      </c>
      <c r="B90" s="80"/>
      <c r="C90" s="80"/>
      <c r="D90" s="80"/>
      <c r="E90" s="27">
        <v>93200</v>
      </c>
      <c r="F90" s="27">
        <v>93200</v>
      </c>
      <c r="G90" s="27">
        <v>15226.51</v>
      </c>
      <c r="H90" s="27">
        <v>77973.490000000005</v>
      </c>
      <c r="I90" s="27">
        <v>16.34</v>
      </c>
      <c r="J90" s="27">
        <v>0</v>
      </c>
      <c r="K90" s="27">
        <v>93200</v>
      </c>
      <c r="L90" s="27">
        <v>16.34</v>
      </c>
      <c r="M90" s="27">
        <v>27248.51</v>
      </c>
      <c r="N90" s="27">
        <v>65951.490000000005</v>
      </c>
      <c r="O90" s="27">
        <v>29.24</v>
      </c>
      <c r="P90" s="28">
        <v>0</v>
      </c>
      <c r="Q90" s="27">
        <f>SUM(Q86:Q89)</f>
        <v>86037</v>
      </c>
      <c r="R90" s="28">
        <f t="shared" si="7"/>
        <v>31.670688192289365</v>
      </c>
    </row>
    <row r="91" spans="1:18" ht="15" customHeight="1" x14ac:dyDescent="0.25">
      <c r="A91" s="79" t="s">
        <v>94</v>
      </c>
      <c r="B91" s="80"/>
      <c r="C91" s="80"/>
      <c r="D91" s="80"/>
      <c r="E91" s="27">
        <v>93200</v>
      </c>
      <c r="F91" s="27">
        <v>93200</v>
      </c>
      <c r="G91" s="27">
        <v>60120</v>
      </c>
      <c r="H91" s="27">
        <v>33080</v>
      </c>
      <c r="I91" s="27">
        <v>64.510000000000005</v>
      </c>
      <c r="J91" s="27">
        <v>0</v>
      </c>
      <c r="K91" s="27">
        <v>93200</v>
      </c>
      <c r="L91" s="27">
        <v>64.510000000000005</v>
      </c>
      <c r="M91" s="28">
        <v>83220</v>
      </c>
      <c r="N91" s="28">
        <v>9980</v>
      </c>
      <c r="O91" s="28">
        <v>89.29</v>
      </c>
      <c r="P91" s="28">
        <v>-7163</v>
      </c>
      <c r="Q91" s="27">
        <v>86037</v>
      </c>
      <c r="R91" s="28">
        <f t="shared" si="7"/>
        <v>96.725827260364724</v>
      </c>
    </row>
    <row r="92" spans="1:18" s="21" customFormat="1" ht="15" customHeight="1" x14ac:dyDescent="0.25">
      <c r="A92" s="56" t="s">
        <v>90</v>
      </c>
      <c r="B92" s="56" t="s">
        <v>23</v>
      </c>
      <c r="C92" s="57" t="s">
        <v>24</v>
      </c>
      <c r="D92" s="53"/>
      <c r="E92" s="42">
        <v>0</v>
      </c>
      <c r="F92" s="42">
        <v>0</v>
      </c>
      <c r="G92" s="42">
        <v>0</v>
      </c>
      <c r="H92" s="42">
        <v>0</v>
      </c>
      <c r="I92" s="42">
        <v>0</v>
      </c>
      <c r="J92" s="42">
        <v>0</v>
      </c>
      <c r="K92" s="42">
        <v>0</v>
      </c>
      <c r="L92" s="42">
        <v>0</v>
      </c>
      <c r="M92" s="42">
        <v>14481</v>
      </c>
      <c r="N92" s="42">
        <v>-14481</v>
      </c>
      <c r="O92" s="42">
        <v>0</v>
      </c>
      <c r="P92" s="43">
        <v>28962</v>
      </c>
      <c r="Q92" s="43">
        <v>28962</v>
      </c>
      <c r="R92" s="43">
        <f t="shared" si="7"/>
        <v>50</v>
      </c>
    </row>
    <row r="93" spans="1:18" s="21" customFormat="1" ht="15" customHeight="1" x14ac:dyDescent="0.25">
      <c r="A93" s="56" t="s">
        <v>90</v>
      </c>
      <c r="B93" s="56" t="s">
        <v>32</v>
      </c>
      <c r="C93" s="57" t="s">
        <v>33</v>
      </c>
      <c r="D93" s="53"/>
      <c r="E93" s="42">
        <v>0</v>
      </c>
      <c r="F93" s="42">
        <v>0</v>
      </c>
      <c r="G93" s="42">
        <v>0</v>
      </c>
      <c r="H93" s="42">
        <v>0</v>
      </c>
      <c r="I93" s="42">
        <v>0</v>
      </c>
      <c r="J93" s="42">
        <v>0</v>
      </c>
      <c r="K93" s="42">
        <v>0</v>
      </c>
      <c r="L93" s="42">
        <v>0</v>
      </c>
      <c r="M93" s="42">
        <v>4923</v>
      </c>
      <c r="N93" s="42">
        <v>-4923</v>
      </c>
      <c r="O93" s="42">
        <v>0</v>
      </c>
      <c r="P93" s="43">
        <v>9846</v>
      </c>
      <c r="Q93" s="43">
        <v>9846</v>
      </c>
      <c r="R93" s="43">
        <f t="shared" si="7"/>
        <v>50</v>
      </c>
    </row>
    <row r="94" spans="1:18" s="21" customFormat="1" ht="15" customHeight="1" x14ac:dyDescent="0.25">
      <c r="A94" s="90" t="s">
        <v>40</v>
      </c>
      <c r="B94" s="90"/>
      <c r="C94" s="90"/>
      <c r="D94" s="58"/>
      <c r="E94" s="27">
        <v>0</v>
      </c>
      <c r="F94" s="27">
        <v>0</v>
      </c>
      <c r="G94" s="27">
        <v>0</v>
      </c>
      <c r="H94" s="27">
        <v>0</v>
      </c>
      <c r="I94" s="27">
        <v>0</v>
      </c>
      <c r="J94" s="27">
        <v>0</v>
      </c>
      <c r="K94" s="27">
        <v>0</v>
      </c>
      <c r="L94" s="27">
        <v>0</v>
      </c>
      <c r="M94" s="27">
        <v>19404</v>
      </c>
      <c r="N94" s="27">
        <v>-19404</v>
      </c>
      <c r="O94" s="27">
        <v>0</v>
      </c>
      <c r="P94" s="28">
        <f>SUM(P92:P93)</f>
        <v>38808</v>
      </c>
      <c r="Q94" s="28">
        <v>38808</v>
      </c>
      <c r="R94" s="28">
        <f t="shared" si="7"/>
        <v>50</v>
      </c>
    </row>
    <row r="95" spans="1:18" s="21" customFormat="1" ht="15" customHeight="1" x14ac:dyDescent="0.25">
      <c r="A95" s="79" t="s">
        <v>49</v>
      </c>
      <c r="B95" s="80"/>
      <c r="C95" s="80"/>
      <c r="D95" s="80"/>
      <c r="E95" s="27">
        <v>0</v>
      </c>
      <c r="F95" s="27">
        <v>0</v>
      </c>
      <c r="G95" s="27">
        <v>0</v>
      </c>
      <c r="H95" s="27">
        <v>0</v>
      </c>
      <c r="I95" s="27">
        <v>0</v>
      </c>
      <c r="J95" s="27">
        <v>0</v>
      </c>
      <c r="K95" s="27">
        <v>0</v>
      </c>
      <c r="L95" s="27">
        <v>0</v>
      </c>
      <c r="M95" s="27">
        <v>0</v>
      </c>
      <c r="N95" s="27">
        <v>0</v>
      </c>
      <c r="O95" s="27">
        <v>0</v>
      </c>
      <c r="P95" s="28">
        <v>38808</v>
      </c>
      <c r="Q95" s="28">
        <v>38808</v>
      </c>
      <c r="R95" s="28">
        <f t="shared" si="7"/>
        <v>0</v>
      </c>
    </row>
    <row r="96" spans="1:18" ht="15" customHeight="1" x14ac:dyDescent="0.25">
      <c r="A96" s="52" t="s">
        <v>31</v>
      </c>
      <c r="B96" s="52" t="s">
        <v>56</v>
      </c>
      <c r="C96" s="52" t="s">
        <v>11</v>
      </c>
      <c r="D96" s="53" t="s">
        <v>12</v>
      </c>
      <c r="E96" s="42">
        <v>5000</v>
      </c>
      <c r="F96" s="42">
        <v>5000</v>
      </c>
      <c r="G96" s="42">
        <v>1276</v>
      </c>
      <c r="H96" s="42">
        <v>3724</v>
      </c>
      <c r="I96" s="42">
        <v>25.52</v>
      </c>
      <c r="J96" s="42">
        <v>0</v>
      </c>
      <c r="K96" s="42">
        <v>5000</v>
      </c>
      <c r="L96" s="42">
        <v>25.52</v>
      </c>
      <c r="M96" s="42">
        <v>1276</v>
      </c>
      <c r="N96" s="42">
        <v>3724</v>
      </c>
      <c r="O96" s="42">
        <v>25.52</v>
      </c>
      <c r="P96" s="43">
        <v>0</v>
      </c>
      <c r="Q96" s="42">
        <v>5000</v>
      </c>
      <c r="R96" s="43">
        <f t="shared" si="7"/>
        <v>25.52</v>
      </c>
    </row>
    <row r="97" spans="1:18" ht="15" customHeight="1" x14ac:dyDescent="0.25">
      <c r="A97" s="52" t="s">
        <v>31</v>
      </c>
      <c r="B97" s="52" t="s">
        <v>56</v>
      </c>
      <c r="C97" s="52" t="s">
        <v>17</v>
      </c>
      <c r="D97" s="53" t="s">
        <v>18</v>
      </c>
      <c r="E97" s="42">
        <v>700</v>
      </c>
      <c r="F97" s="42">
        <v>700</v>
      </c>
      <c r="G97" s="42">
        <v>0</v>
      </c>
      <c r="H97" s="42">
        <v>700</v>
      </c>
      <c r="I97" s="42">
        <v>0</v>
      </c>
      <c r="J97" s="42">
        <v>0</v>
      </c>
      <c r="K97" s="42">
        <v>700</v>
      </c>
      <c r="L97" s="42">
        <v>0</v>
      </c>
      <c r="M97" s="42">
        <v>0</v>
      </c>
      <c r="N97" s="42">
        <v>700</v>
      </c>
      <c r="O97" s="42">
        <v>0</v>
      </c>
      <c r="P97" s="43">
        <v>0</v>
      </c>
      <c r="Q97" s="42">
        <v>700</v>
      </c>
      <c r="R97" s="43">
        <f t="shared" si="7"/>
        <v>0</v>
      </c>
    </row>
    <row r="98" spans="1:18" ht="15" customHeight="1" x14ac:dyDescent="0.25">
      <c r="A98" s="52" t="s">
        <v>31</v>
      </c>
      <c r="B98" s="52" t="s">
        <v>56</v>
      </c>
      <c r="C98" s="52" t="s">
        <v>21</v>
      </c>
      <c r="D98" s="53" t="s">
        <v>22</v>
      </c>
      <c r="E98" s="42">
        <v>21000</v>
      </c>
      <c r="F98" s="42">
        <v>21000</v>
      </c>
      <c r="G98" s="42">
        <v>11004</v>
      </c>
      <c r="H98" s="42">
        <v>9996</v>
      </c>
      <c r="I98" s="42">
        <v>52.4</v>
      </c>
      <c r="J98" s="42">
        <v>0</v>
      </c>
      <c r="K98" s="42">
        <v>21000</v>
      </c>
      <c r="L98" s="42">
        <v>52.4</v>
      </c>
      <c r="M98" s="42">
        <v>11004</v>
      </c>
      <c r="N98" s="42">
        <v>9996</v>
      </c>
      <c r="O98" s="42">
        <v>52.4</v>
      </c>
      <c r="P98" s="43">
        <v>0</v>
      </c>
      <c r="Q98" s="42">
        <v>21000</v>
      </c>
      <c r="R98" s="43">
        <f t="shared" si="7"/>
        <v>52.400000000000006</v>
      </c>
    </row>
    <row r="99" spans="1:18" ht="15" customHeight="1" x14ac:dyDescent="0.25">
      <c r="A99" s="52" t="s">
        <v>31</v>
      </c>
      <c r="B99" s="52" t="s">
        <v>56</v>
      </c>
      <c r="C99" s="52" t="s">
        <v>23</v>
      </c>
      <c r="D99" s="53" t="s">
        <v>24</v>
      </c>
      <c r="E99" s="42">
        <v>2000</v>
      </c>
      <c r="F99" s="42">
        <v>2000</v>
      </c>
      <c r="G99" s="42">
        <v>0</v>
      </c>
      <c r="H99" s="42">
        <v>2000</v>
      </c>
      <c r="I99" s="42">
        <v>0</v>
      </c>
      <c r="J99" s="42">
        <v>0</v>
      </c>
      <c r="K99" s="42">
        <v>2000</v>
      </c>
      <c r="L99" s="42">
        <v>0</v>
      </c>
      <c r="M99" s="42">
        <v>0</v>
      </c>
      <c r="N99" s="42">
        <v>2000</v>
      </c>
      <c r="O99" s="42">
        <v>0</v>
      </c>
      <c r="P99" s="43">
        <v>0</v>
      </c>
      <c r="Q99" s="42">
        <v>2000</v>
      </c>
      <c r="R99" s="43">
        <f t="shared" si="7"/>
        <v>0</v>
      </c>
    </row>
    <row r="100" spans="1:18" ht="15" customHeight="1" x14ac:dyDescent="0.25">
      <c r="A100" s="52" t="s">
        <v>31</v>
      </c>
      <c r="B100" s="52" t="s">
        <v>56</v>
      </c>
      <c r="C100" s="52" t="s">
        <v>26</v>
      </c>
      <c r="D100" s="53" t="s">
        <v>50</v>
      </c>
      <c r="E100" s="42">
        <v>34000</v>
      </c>
      <c r="F100" s="42">
        <v>34000</v>
      </c>
      <c r="G100" s="42">
        <v>3391</v>
      </c>
      <c r="H100" s="42">
        <v>30609</v>
      </c>
      <c r="I100" s="42">
        <v>9.9735294117647051</v>
      </c>
      <c r="J100" s="42">
        <v>0</v>
      </c>
      <c r="K100" s="42">
        <v>34000</v>
      </c>
      <c r="L100" s="42">
        <v>9.9735294117647051</v>
      </c>
      <c r="M100" s="42">
        <v>3391</v>
      </c>
      <c r="N100" s="42">
        <v>30609</v>
      </c>
      <c r="O100" s="42">
        <v>9.9735294117647051</v>
      </c>
      <c r="P100" s="43">
        <v>0</v>
      </c>
      <c r="Q100" s="42">
        <v>34000</v>
      </c>
      <c r="R100" s="43">
        <f t="shared" si="7"/>
        <v>9.9735294117647069</v>
      </c>
    </row>
    <row r="101" spans="1:18" ht="15" customHeight="1" x14ac:dyDescent="0.25">
      <c r="A101" s="79" t="s">
        <v>60</v>
      </c>
      <c r="B101" s="80"/>
      <c r="C101" s="80"/>
      <c r="D101" s="80"/>
      <c r="E101" s="27">
        <v>62700</v>
      </c>
      <c r="F101" s="27">
        <v>62700</v>
      </c>
      <c r="G101" s="27">
        <v>15671</v>
      </c>
      <c r="H101" s="27">
        <v>47029</v>
      </c>
      <c r="I101" s="27">
        <v>24.99</v>
      </c>
      <c r="J101" s="27">
        <v>0</v>
      </c>
      <c r="K101" s="27">
        <v>62700</v>
      </c>
      <c r="L101" s="27">
        <v>24.99</v>
      </c>
      <c r="M101" s="27">
        <v>15671</v>
      </c>
      <c r="N101" s="27">
        <v>47029</v>
      </c>
      <c r="O101" s="27">
        <v>24.99</v>
      </c>
      <c r="P101" s="28">
        <v>0</v>
      </c>
      <c r="Q101" s="27">
        <v>62700</v>
      </c>
      <c r="R101" s="28">
        <f t="shared" si="7"/>
        <v>24.993620414673046</v>
      </c>
    </row>
    <row r="102" spans="1:18" ht="15" customHeight="1" x14ac:dyDescent="0.25">
      <c r="A102" s="59" t="s">
        <v>31</v>
      </c>
      <c r="B102" s="59" t="s">
        <v>56</v>
      </c>
      <c r="C102" s="59" t="s">
        <v>41</v>
      </c>
      <c r="D102" s="58" t="s">
        <v>58</v>
      </c>
      <c r="E102" s="27">
        <v>62700</v>
      </c>
      <c r="F102" s="27">
        <v>62700</v>
      </c>
      <c r="G102" s="27">
        <v>0</v>
      </c>
      <c r="H102" s="27">
        <v>62700</v>
      </c>
      <c r="I102" s="27">
        <v>0</v>
      </c>
      <c r="J102" s="27">
        <v>0</v>
      </c>
      <c r="K102" s="27">
        <v>62700</v>
      </c>
      <c r="L102" s="27">
        <v>0</v>
      </c>
      <c r="M102" s="28">
        <v>0</v>
      </c>
      <c r="N102" s="28">
        <v>62700</v>
      </c>
      <c r="O102" s="28">
        <v>0</v>
      </c>
      <c r="P102" s="28">
        <v>0</v>
      </c>
      <c r="Q102" s="27">
        <v>62700</v>
      </c>
      <c r="R102" s="28">
        <f t="shared" si="7"/>
        <v>0</v>
      </c>
    </row>
    <row r="103" spans="1:18" ht="15" customHeight="1" x14ac:dyDescent="0.25">
      <c r="A103" s="52" t="s">
        <v>36</v>
      </c>
      <c r="B103" s="52" t="s">
        <v>56</v>
      </c>
      <c r="C103" s="52" t="s">
        <v>23</v>
      </c>
      <c r="D103" s="53" t="s">
        <v>24</v>
      </c>
      <c r="E103" s="42">
        <v>0</v>
      </c>
      <c r="F103" s="42">
        <v>12000</v>
      </c>
      <c r="G103" s="42">
        <v>3965</v>
      </c>
      <c r="H103" s="42">
        <v>8035</v>
      </c>
      <c r="I103" s="42">
        <v>33.041666666666664</v>
      </c>
      <c r="J103" s="42">
        <v>0</v>
      </c>
      <c r="K103" s="42">
        <v>12000</v>
      </c>
      <c r="L103" s="42">
        <v>33.041666666666664</v>
      </c>
      <c r="M103" s="42">
        <v>7805</v>
      </c>
      <c r="N103" s="42">
        <v>4195</v>
      </c>
      <c r="O103" s="42">
        <v>65.041666666666671</v>
      </c>
      <c r="P103" s="43">
        <v>0</v>
      </c>
      <c r="Q103" s="42">
        <v>12000</v>
      </c>
      <c r="R103" s="43">
        <f t="shared" si="7"/>
        <v>65.041666666666657</v>
      </c>
    </row>
    <row r="104" spans="1:18" ht="15" customHeight="1" x14ac:dyDescent="0.25">
      <c r="A104" s="52" t="s">
        <v>36</v>
      </c>
      <c r="B104" s="52" t="s">
        <v>56</v>
      </c>
      <c r="C104" s="52" t="s">
        <v>32</v>
      </c>
      <c r="D104" s="53" t="s">
        <v>33</v>
      </c>
      <c r="E104" s="42">
        <v>0</v>
      </c>
      <c r="F104" s="42">
        <v>4080</v>
      </c>
      <c r="G104" s="42">
        <v>1348</v>
      </c>
      <c r="H104" s="42">
        <v>2732</v>
      </c>
      <c r="I104" s="42">
        <v>33.03921568627451</v>
      </c>
      <c r="J104" s="42">
        <v>0</v>
      </c>
      <c r="K104" s="42">
        <v>4080</v>
      </c>
      <c r="L104" s="42">
        <v>33.03921568627451</v>
      </c>
      <c r="M104" s="42">
        <v>2654</v>
      </c>
      <c r="N104" s="42">
        <v>1426</v>
      </c>
      <c r="O104" s="42">
        <v>65.049019607843135</v>
      </c>
      <c r="P104" s="43">
        <v>0</v>
      </c>
      <c r="Q104" s="42">
        <v>4080</v>
      </c>
      <c r="R104" s="43">
        <f t="shared" si="7"/>
        <v>65.049019607843135</v>
      </c>
    </row>
    <row r="105" spans="1:18" ht="15" customHeight="1" x14ac:dyDescent="0.25">
      <c r="A105" s="52" t="s">
        <v>36</v>
      </c>
      <c r="B105" s="52" t="s">
        <v>56</v>
      </c>
      <c r="C105" s="52" t="s">
        <v>34</v>
      </c>
      <c r="D105" s="53" t="s">
        <v>35</v>
      </c>
      <c r="E105" s="42">
        <v>0</v>
      </c>
      <c r="F105" s="42">
        <v>240</v>
      </c>
      <c r="G105" s="42">
        <v>0</v>
      </c>
      <c r="H105" s="42">
        <v>240</v>
      </c>
      <c r="I105" s="42">
        <v>0</v>
      </c>
      <c r="J105" s="42">
        <v>0</v>
      </c>
      <c r="K105" s="42">
        <v>240</v>
      </c>
      <c r="L105" s="42">
        <v>0</v>
      </c>
      <c r="M105" s="42">
        <v>0</v>
      </c>
      <c r="N105" s="42">
        <v>240</v>
      </c>
      <c r="O105" s="42">
        <v>0</v>
      </c>
      <c r="P105" s="43">
        <v>0</v>
      </c>
      <c r="Q105" s="42">
        <v>240</v>
      </c>
      <c r="R105" s="43">
        <f t="shared" si="7"/>
        <v>0</v>
      </c>
    </row>
    <row r="106" spans="1:18" ht="15" customHeight="1" x14ac:dyDescent="0.25">
      <c r="A106" s="79" t="s">
        <v>61</v>
      </c>
      <c r="B106" s="80"/>
      <c r="C106" s="80"/>
      <c r="D106" s="80"/>
      <c r="E106" s="27">
        <v>0</v>
      </c>
      <c r="F106" s="27">
        <v>16320</v>
      </c>
      <c r="G106" s="27">
        <v>5313</v>
      </c>
      <c r="H106" s="27">
        <v>11007</v>
      </c>
      <c r="I106" s="27">
        <v>32.56</v>
      </c>
      <c r="J106" s="27">
        <v>0</v>
      </c>
      <c r="K106" s="27">
        <v>16320</v>
      </c>
      <c r="L106" s="27">
        <v>32.56</v>
      </c>
      <c r="M106" s="27">
        <v>10459</v>
      </c>
      <c r="N106" s="27">
        <v>5861</v>
      </c>
      <c r="O106" s="27">
        <v>64.09</v>
      </c>
      <c r="P106" s="28">
        <v>0</v>
      </c>
      <c r="Q106" s="27">
        <v>16320</v>
      </c>
      <c r="R106" s="28">
        <f t="shared" si="7"/>
        <v>64.087009803921575</v>
      </c>
    </row>
    <row r="107" spans="1:18" ht="15" customHeight="1" x14ac:dyDescent="0.25">
      <c r="A107" s="59" t="s">
        <v>36</v>
      </c>
      <c r="B107" s="59" t="s">
        <v>56</v>
      </c>
      <c r="C107" s="59" t="s">
        <v>41</v>
      </c>
      <c r="D107" s="58" t="s">
        <v>49</v>
      </c>
      <c r="E107" s="27">
        <v>0</v>
      </c>
      <c r="F107" s="27">
        <v>16320</v>
      </c>
      <c r="G107" s="27">
        <v>0</v>
      </c>
      <c r="H107" s="27">
        <v>16320</v>
      </c>
      <c r="I107" s="27">
        <v>0</v>
      </c>
      <c r="J107" s="27">
        <v>0</v>
      </c>
      <c r="K107" s="27">
        <v>16320</v>
      </c>
      <c r="L107" s="27">
        <v>0</v>
      </c>
      <c r="M107" s="28">
        <v>16320</v>
      </c>
      <c r="N107" s="28">
        <v>0</v>
      </c>
      <c r="O107" s="28">
        <v>100</v>
      </c>
      <c r="P107" s="28">
        <v>0</v>
      </c>
      <c r="Q107" s="27">
        <v>16320</v>
      </c>
      <c r="R107" s="28">
        <f t="shared" si="7"/>
        <v>100</v>
      </c>
    </row>
    <row r="108" spans="1:18" ht="15" customHeight="1" x14ac:dyDescent="0.25">
      <c r="A108" s="52" t="s">
        <v>37</v>
      </c>
      <c r="B108" s="52" t="s">
        <v>56</v>
      </c>
      <c r="C108" s="52" t="s">
        <v>11</v>
      </c>
      <c r="D108" s="53" t="s">
        <v>12</v>
      </c>
      <c r="E108" s="42">
        <v>5000</v>
      </c>
      <c r="F108" s="42">
        <v>4440</v>
      </c>
      <c r="G108" s="42">
        <v>4440</v>
      </c>
      <c r="H108" s="42">
        <v>0</v>
      </c>
      <c r="I108" s="42">
        <v>100</v>
      </c>
      <c r="J108" s="42">
        <v>0</v>
      </c>
      <c r="K108" s="42">
        <v>4440</v>
      </c>
      <c r="L108" s="42">
        <v>100</v>
      </c>
      <c r="M108" s="42">
        <v>4440</v>
      </c>
      <c r="N108" s="42">
        <v>0</v>
      </c>
      <c r="O108" s="42">
        <v>100</v>
      </c>
      <c r="P108" s="43">
        <v>0</v>
      </c>
      <c r="Q108" s="42">
        <v>4440</v>
      </c>
      <c r="R108" s="43">
        <f t="shared" si="7"/>
        <v>100</v>
      </c>
    </row>
    <row r="109" spans="1:18" ht="15" customHeight="1" x14ac:dyDescent="0.25">
      <c r="A109" s="52" t="s">
        <v>37</v>
      </c>
      <c r="B109" s="52" t="s">
        <v>56</v>
      </c>
      <c r="C109" s="52" t="s">
        <v>21</v>
      </c>
      <c r="D109" s="53" t="s">
        <v>22</v>
      </c>
      <c r="E109" s="42">
        <v>3000</v>
      </c>
      <c r="F109" s="42">
        <v>3560</v>
      </c>
      <c r="G109" s="42">
        <v>3560</v>
      </c>
      <c r="H109" s="42">
        <v>0</v>
      </c>
      <c r="I109" s="42">
        <v>100</v>
      </c>
      <c r="J109" s="42">
        <v>0</v>
      </c>
      <c r="K109" s="42">
        <v>3560</v>
      </c>
      <c r="L109" s="42">
        <v>100</v>
      </c>
      <c r="M109" s="42">
        <v>3560</v>
      </c>
      <c r="N109" s="42">
        <v>0</v>
      </c>
      <c r="O109" s="42">
        <v>100</v>
      </c>
      <c r="P109" s="43">
        <v>0</v>
      </c>
      <c r="Q109" s="42">
        <v>3560</v>
      </c>
      <c r="R109" s="43">
        <f t="shared" si="7"/>
        <v>100</v>
      </c>
    </row>
    <row r="110" spans="1:18" ht="15" customHeight="1" x14ac:dyDescent="0.25">
      <c r="A110" s="52" t="s">
        <v>37</v>
      </c>
      <c r="B110" s="52" t="s">
        <v>56</v>
      </c>
      <c r="C110" s="52" t="s">
        <v>23</v>
      </c>
      <c r="D110" s="53" t="s">
        <v>24</v>
      </c>
      <c r="E110" s="42">
        <v>1470000</v>
      </c>
      <c r="F110" s="42">
        <v>1470000</v>
      </c>
      <c r="G110" s="42">
        <v>1145429</v>
      </c>
      <c r="H110" s="42">
        <v>324571</v>
      </c>
      <c r="I110" s="42">
        <v>77.920340136054421</v>
      </c>
      <c r="J110" s="42">
        <v>0</v>
      </c>
      <c r="K110" s="42">
        <v>1470000</v>
      </c>
      <c r="L110" s="42">
        <v>77.920340136054421</v>
      </c>
      <c r="M110" s="42">
        <v>1331939</v>
      </c>
      <c r="N110" s="42">
        <v>138061</v>
      </c>
      <c r="O110" s="42">
        <v>90.608095238095231</v>
      </c>
      <c r="P110" s="43">
        <v>-17378</v>
      </c>
      <c r="Q110" s="42">
        <v>1452622</v>
      </c>
      <c r="R110" s="43">
        <f t="shared" si="7"/>
        <v>91.69205753458229</v>
      </c>
    </row>
    <row r="111" spans="1:18" ht="15" customHeight="1" x14ac:dyDescent="0.25">
      <c r="A111" s="52" t="s">
        <v>37</v>
      </c>
      <c r="B111" s="52" t="s">
        <v>56</v>
      </c>
      <c r="C111" s="52" t="s">
        <v>32</v>
      </c>
      <c r="D111" s="53" t="s">
        <v>33</v>
      </c>
      <c r="E111" s="42">
        <v>495765</v>
      </c>
      <c r="F111" s="42">
        <v>495765</v>
      </c>
      <c r="G111" s="42">
        <v>350129</v>
      </c>
      <c r="H111" s="42">
        <v>145636</v>
      </c>
      <c r="I111" s="42">
        <v>70.623985154256559</v>
      </c>
      <c r="J111" s="42">
        <v>0</v>
      </c>
      <c r="K111" s="42">
        <v>495765</v>
      </c>
      <c r="L111" s="42">
        <v>70.623985154256559</v>
      </c>
      <c r="M111" s="42">
        <v>452868</v>
      </c>
      <c r="N111" s="42">
        <v>42897</v>
      </c>
      <c r="O111" s="42">
        <v>91.347311730356111</v>
      </c>
      <c r="P111" s="43">
        <v>-2485</v>
      </c>
      <c r="Q111" s="42">
        <v>493280</v>
      </c>
      <c r="R111" s="43">
        <f t="shared" si="7"/>
        <v>91.807492701913716</v>
      </c>
    </row>
    <row r="112" spans="1:18" ht="15" customHeight="1" x14ac:dyDescent="0.25">
      <c r="A112" s="52" t="s">
        <v>37</v>
      </c>
      <c r="B112" s="52" t="s">
        <v>56</v>
      </c>
      <c r="C112" s="52" t="s">
        <v>26</v>
      </c>
      <c r="D112" s="53" t="s">
        <v>50</v>
      </c>
      <c r="E112" s="42">
        <v>8800</v>
      </c>
      <c r="F112" s="42">
        <v>8800</v>
      </c>
      <c r="G112" s="42">
        <v>8800</v>
      </c>
      <c r="H112" s="42">
        <v>0</v>
      </c>
      <c r="I112" s="42">
        <v>100</v>
      </c>
      <c r="J112" s="42">
        <v>0</v>
      </c>
      <c r="K112" s="42">
        <v>8800</v>
      </c>
      <c r="L112" s="42">
        <v>100</v>
      </c>
      <c r="M112" s="42">
        <v>8800</v>
      </c>
      <c r="N112" s="42">
        <v>0</v>
      </c>
      <c r="O112" s="42">
        <v>100</v>
      </c>
      <c r="P112" s="43">
        <v>0</v>
      </c>
      <c r="Q112" s="42">
        <v>8800</v>
      </c>
      <c r="R112" s="43">
        <f t="shared" si="7"/>
        <v>100</v>
      </c>
    </row>
    <row r="113" spans="1:20" ht="15" customHeight="1" x14ac:dyDescent="0.25">
      <c r="A113" s="79" t="s">
        <v>62</v>
      </c>
      <c r="B113" s="80"/>
      <c r="C113" s="80"/>
      <c r="D113" s="80"/>
      <c r="E113" s="27">
        <v>1982565</v>
      </c>
      <c r="F113" s="27">
        <v>1982565</v>
      </c>
      <c r="G113" s="27">
        <v>1512358</v>
      </c>
      <c r="H113" s="27">
        <v>470207</v>
      </c>
      <c r="I113" s="27">
        <v>76.28</v>
      </c>
      <c r="J113" s="27">
        <v>0</v>
      </c>
      <c r="K113" s="27">
        <v>1982565</v>
      </c>
      <c r="L113" s="27">
        <v>76.28</v>
      </c>
      <c r="M113" s="27">
        <v>1801607</v>
      </c>
      <c r="N113" s="27">
        <v>180958</v>
      </c>
      <c r="O113" s="27">
        <v>90.87</v>
      </c>
      <c r="P113" s="28">
        <f>SUM(P110:P112)</f>
        <v>-19863</v>
      </c>
      <c r="Q113" s="27">
        <f>SUM(Q108:Q112)</f>
        <v>1962702</v>
      </c>
      <c r="R113" s="28">
        <f t="shared" si="7"/>
        <v>91.792182409759604</v>
      </c>
      <c r="T113" s="7"/>
    </row>
    <row r="114" spans="1:20" ht="15" customHeight="1" x14ac:dyDescent="0.25">
      <c r="A114" s="59" t="s">
        <v>37</v>
      </c>
      <c r="B114" s="59" t="s">
        <v>56</v>
      </c>
      <c r="C114" s="59" t="s">
        <v>41</v>
      </c>
      <c r="D114" s="58" t="s">
        <v>63</v>
      </c>
      <c r="E114" s="27">
        <v>1982565</v>
      </c>
      <c r="F114" s="27">
        <v>1982565</v>
      </c>
      <c r="G114" s="27">
        <v>1153000</v>
      </c>
      <c r="H114" s="27">
        <v>829565</v>
      </c>
      <c r="I114" s="27">
        <v>58.156983503693397</v>
      </c>
      <c r="J114" s="27">
        <v>0</v>
      </c>
      <c r="K114" s="27">
        <v>1982565</v>
      </c>
      <c r="L114" s="27">
        <v>58.156983503693397</v>
      </c>
      <c r="M114" s="68">
        <v>1962702</v>
      </c>
      <c r="N114" s="68">
        <v>19863</v>
      </c>
      <c r="O114" s="68">
        <v>99</v>
      </c>
      <c r="P114" s="28">
        <v>-19863</v>
      </c>
      <c r="Q114" s="27">
        <v>1962702</v>
      </c>
      <c r="R114" s="28">
        <f t="shared" si="7"/>
        <v>100</v>
      </c>
    </row>
    <row r="115" spans="1:20" s="70" customFormat="1" ht="15" customHeight="1" x14ac:dyDescent="0.25">
      <c r="A115" s="79" t="s">
        <v>96</v>
      </c>
      <c r="B115" s="80"/>
      <c r="C115" s="80"/>
      <c r="D115" s="80"/>
      <c r="E115" s="27">
        <f>E84+E90+E94+E101+E106+E113</f>
        <v>2588465</v>
      </c>
      <c r="F115" s="27">
        <f t="shared" ref="F115:R115" si="8">F84+F90+F94+F101+F106+F113</f>
        <v>2604785</v>
      </c>
      <c r="G115" s="27">
        <f t="shared" si="8"/>
        <v>1794556.05</v>
      </c>
      <c r="H115" s="27">
        <f t="shared" si="8"/>
        <v>810228.95</v>
      </c>
      <c r="I115" s="27">
        <f t="shared" si="8"/>
        <v>204.83</v>
      </c>
      <c r="J115" s="27">
        <f t="shared" si="8"/>
        <v>0</v>
      </c>
      <c r="K115" s="27">
        <f t="shared" si="8"/>
        <v>2604785</v>
      </c>
      <c r="L115" s="27">
        <f t="shared" si="8"/>
        <v>204.83</v>
      </c>
      <c r="M115" s="27">
        <f t="shared" si="8"/>
        <v>2213656.4500000002</v>
      </c>
      <c r="N115" s="27">
        <f t="shared" si="8"/>
        <v>391128.55</v>
      </c>
      <c r="O115" s="27">
        <f t="shared" si="8"/>
        <v>284.58000000000004</v>
      </c>
      <c r="P115" s="27">
        <f t="shared" si="8"/>
        <v>18945</v>
      </c>
      <c r="Q115" s="27">
        <f t="shared" si="8"/>
        <v>2616567</v>
      </c>
      <c r="R115" s="27">
        <f t="shared" si="8"/>
        <v>337.93615415397693</v>
      </c>
    </row>
    <row r="116" spans="1:20" s="70" customFormat="1" ht="15" customHeight="1" x14ac:dyDescent="0.25">
      <c r="A116" s="79" t="s">
        <v>97</v>
      </c>
      <c r="B116" s="80"/>
      <c r="C116" s="80"/>
      <c r="D116" s="80"/>
      <c r="E116" s="27">
        <f>E85+E91+E95+E102+E107+E114</f>
        <v>2588465</v>
      </c>
      <c r="F116" s="27">
        <f t="shared" ref="F116:Q116" si="9">F85+F91+F95+F102+F107+F114</f>
        <v>2604785</v>
      </c>
      <c r="G116" s="27">
        <f t="shared" si="9"/>
        <v>1550620</v>
      </c>
      <c r="H116" s="27">
        <f t="shared" si="9"/>
        <v>1054165</v>
      </c>
      <c r="I116" s="27">
        <f t="shared" si="9"/>
        <v>197.66698350369339</v>
      </c>
      <c r="J116" s="27">
        <f t="shared" si="9"/>
        <v>0</v>
      </c>
      <c r="K116" s="27">
        <f t="shared" si="9"/>
        <v>2604785</v>
      </c>
      <c r="L116" s="27">
        <f t="shared" si="9"/>
        <v>197.66698350369339</v>
      </c>
      <c r="M116" s="27">
        <f t="shared" si="9"/>
        <v>2512242</v>
      </c>
      <c r="N116" s="27">
        <f t="shared" si="9"/>
        <v>92543</v>
      </c>
      <c r="O116" s="27">
        <f t="shared" si="9"/>
        <v>388.29</v>
      </c>
      <c r="P116" s="27">
        <f t="shared" si="9"/>
        <v>11782</v>
      </c>
      <c r="Q116" s="27">
        <f t="shared" si="9"/>
        <v>2616567</v>
      </c>
      <c r="R116" s="27">
        <f>R85+R91+R95+R102+R107+R114</f>
        <v>396.72582726036472</v>
      </c>
    </row>
    <row r="117" spans="1:20" ht="15" customHeight="1" x14ac:dyDescent="0.25">
      <c r="A117" s="60" t="s">
        <v>9</v>
      </c>
      <c r="B117" s="60" t="s">
        <v>64</v>
      </c>
      <c r="C117" s="60" t="s">
        <v>11</v>
      </c>
      <c r="D117" s="61" t="s">
        <v>12</v>
      </c>
      <c r="E117" s="44">
        <v>89200</v>
      </c>
      <c r="F117" s="44">
        <v>89200</v>
      </c>
      <c r="G117" s="44">
        <v>89112</v>
      </c>
      <c r="H117" s="44">
        <v>88</v>
      </c>
      <c r="I117" s="44">
        <v>99.901345291479814</v>
      </c>
      <c r="J117" s="44">
        <v>20000</v>
      </c>
      <c r="K117" s="44">
        <v>109200</v>
      </c>
      <c r="L117" s="44">
        <f>G117/K117*100</f>
        <v>81.604395604395606</v>
      </c>
      <c r="M117" s="44">
        <v>98726</v>
      </c>
      <c r="N117" s="44">
        <v>-9526</v>
      </c>
      <c r="O117" s="44">
        <v>110.67937219730942</v>
      </c>
      <c r="P117" s="45">
        <v>0</v>
      </c>
      <c r="Q117" s="45">
        <v>109200</v>
      </c>
      <c r="R117" s="45">
        <f t="shared" si="7"/>
        <v>90.408424908424905</v>
      </c>
    </row>
    <row r="118" spans="1:20" ht="15" customHeight="1" x14ac:dyDescent="0.25">
      <c r="A118" s="60" t="s">
        <v>9</v>
      </c>
      <c r="B118" s="60" t="s">
        <v>64</v>
      </c>
      <c r="C118" s="60" t="s">
        <v>13</v>
      </c>
      <c r="D118" s="61" t="s">
        <v>14</v>
      </c>
      <c r="E118" s="44">
        <v>161000</v>
      </c>
      <c r="F118" s="44">
        <v>161000</v>
      </c>
      <c r="G118" s="44">
        <v>99276</v>
      </c>
      <c r="H118" s="44">
        <v>61724</v>
      </c>
      <c r="I118" s="44">
        <v>61.662111801242233</v>
      </c>
      <c r="J118" s="44">
        <v>0</v>
      </c>
      <c r="K118" s="44">
        <v>161000</v>
      </c>
      <c r="L118" s="44">
        <f t="shared" ref="L118:L161" si="10">G118/K118*100</f>
        <v>61.662111801242233</v>
      </c>
      <c r="M118" s="44">
        <v>108965</v>
      </c>
      <c r="N118" s="44">
        <v>52035</v>
      </c>
      <c r="O118" s="44">
        <v>67.68012422360249</v>
      </c>
      <c r="P118" s="45">
        <v>0</v>
      </c>
      <c r="Q118" s="45">
        <v>161000</v>
      </c>
      <c r="R118" s="45">
        <f t="shared" si="7"/>
        <v>67.68012422360249</v>
      </c>
    </row>
    <row r="119" spans="1:20" ht="15" customHeight="1" x14ac:dyDescent="0.25">
      <c r="A119" s="60" t="s">
        <v>9</v>
      </c>
      <c r="B119" s="60" t="s">
        <v>64</v>
      </c>
      <c r="C119" s="60" t="s">
        <v>15</v>
      </c>
      <c r="D119" s="61" t="s">
        <v>16</v>
      </c>
      <c r="E119" s="44">
        <v>87000</v>
      </c>
      <c r="F119" s="44">
        <v>87000</v>
      </c>
      <c r="G119" s="44">
        <v>57752.6</v>
      </c>
      <c r="H119" s="44">
        <v>29247.4</v>
      </c>
      <c r="I119" s="44">
        <v>66.382298850574713</v>
      </c>
      <c r="J119" s="44">
        <v>0</v>
      </c>
      <c r="K119" s="44">
        <v>87000</v>
      </c>
      <c r="L119" s="44">
        <f t="shared" si="10"/>
        <v>66.382298850574699</v>
      </c>
      <c r="M119" s="44">
        <v>88198.6</v>
      </c>
      <c r="N119" s="44">
        <v>-1198.5999999999999</v>
      </c>
      <c r="O119" s="44">
        <v>101.37770114942529</v>
      </c>
      <c r="P119" s="45">
        <v>3528</v>
      </c>
      <c r="Q119" s="45">
        <v>90528</v>
      </c>
      <c r="R119" s="45">
        <f t="shared" si="7"/>
        <v>97.426873453517146</v>
      </c>
    </row>
    <row r="120" spans="1:20" ht="15" customHeight="1" x14ac:dyDescent="0.25">
      <c r="A120" s="60" t="s">
        <v>9</v>
      </c>
      <c r="B120" s="60" t="s">
        <v>64</v>
      </c>
      <c r="C120" s="60" t="s">
        <v>17</v>
      </c>
      <c r="D120" s="61" t="s">
        <v>18</v>
      </c>
      <c r="E120" s="44">
        <v>1500</v>
      </c>
      <c r="F120" s="44">
        <v>1500</v>
      </c>
      <c r="G120" s="44">
        <v>1226</v>
      </c>
      <c r="H120" s="44">
        <v>274</v>
      </c>
      <c r="I120" s="44">
        <v>81.733333333333334</v>
      </c>
      <c r="J120" s="44">
        <v>0</v>
      </c>
      <c r="K120" s="44">
        <v>1500</v>
      </c>
      <c r="L120" s="44">
        <f t="shared" si="10"/>
        <v>81.733333333333334</v>
      </c>
      <c r="M120" s="44">
        <v>1500</v>
      </c>
      <c r="N120" s="44">
        <v>0</v>
      </c>
      <c r="O120" s="44">
        <v>100</v>
      </c>
      <c r="P120" s="45">
        <v>0</v>
      </c>
      <c r="Q120" s="45">
        <v>1500</v>
      </c>
      <c r="R120" s="45">
        <f t="shared" si="7"/>
        <v>100</v>
      </c>
    </row>
    <row r="121" spans="1:20" ht="15" customHeight="1" x14ac:dyDescent="0.25">
      <c r="A121" s="60" t="s">
        <v>9</v>
      </c>
      <c r="B121" s="60" t="s">
        <v>64</v>
      </c>
      <c r="C121" s="60" t="s">
        <v>19</v>
      </c>
      <c r="D121" s="61" t="s">
        <v>20</v>
      </c>
      <c r="E121" s="44">
        <v>5000</v>
      </c>
      <c r="F121" s="44">
        <v>5000</v>
      </c>
      <c r="G121" s="44">
        <v>2093</v>
      </c>
      <c r="H121" s="44">
        <v>2907</v>
      </c>
      <c r="I121" s="44">
        <v>41.86</v>
      </c>
      <c r="J121" s="44">
        <v>-2500</v>
      </c>
      <c r="K121" s="44">
        <v>2500</v>
      </c>
      <c r="L121" s="44">
        <f t="shared" si="10"/>
        <v>83.72</v>
      </c>
      <c r="M121" s="44">
        <v>2093</v>
      </c>
      <c r="N121" s="44">
        <v>2907</v>
      </c>
      <c r="O121" s="44">
        <v>41.86</v>
      </c>
      <c r="P121" s="45">
        <v>-407</v>
      </c>
      <c r="Q121" s="45">
        <v>2093</v>
      </c>
      <c r="R121" s="45">
        <f t="shared" si="7"/>
        <v>100</v>
      </c>
    </row>
    <row r="122" spans="1:20" ht="15" customHeight="1" x14ac:dyDescent="0.25">
      <c r="A122" s="60" t="s">
        <v>9</v>
      </c>
      <c r="B122" s="60" t="s">
        <v>64</v>
      </c>
      <c r="C122" s="60" t="s">
        <v>21</v>
      </c>
      <c r="D122" s="61" t="s">
        <v>22</v>
      </c>
      <c r="E122" s="44">
        <v>59800</v>
      </c>
      <c r="F122" s="44">
        <v>59800</v>
      </c>
      <c r="G122" s="44">
        <v>33655.019999999997</v>
      </c>
      <c r="H122" s="44">
        <v>26144.98</v>
      </c>
      <c r="I122" s="44">
        <v>56.279297658862873</v>
      </c>
      <c r="J122" s="44">
        <v>0</v>
      </c>
      <c r="K122" s="44">
        <v>59800</v>
      </c>
      <c r="L122" s="44">
        <f t="shared" si="10"/>
        <v>56.279297658862873</v>
      </c>
      <c r="M122" s="44">
        <v>53695.9</v>
      </c>
      <c r="N122" s="44">
        <v>6104.1</v>
      </c>
      <c r="O122" s="44">
        <v>89.79247491638796</v>
      </c>
      <c r="P122" s="45">
        <v>0</v>
      </c>
      <c r="Q122" s="45">
        <v>59800</v>
      </c>
      <c r="R122" s="45">
        <f t="shared" si="7"/>
        <v>89.79247491638796</v>
      </c>
    </row>
    <row r="123" spans="1:20" ht="15" customHeight="1" x14ac:dyDescent="0.25">
      <c r="A123" s="60" t="s">
        <v>9</v>
      </c>
      <c r="B123" s="60" t="s">
        <v>64</v>
      </c>
      <c r="C123" s="60" t="s">
        <v>23</v>
      </c>
      <c r="D123" s="61" t="s">
        <v>24</v>
      </c>
      <c r="E123" s="44">
        <v>20000</v>
      </c>
      <c r="F123" s="44">
        <v>20000</v>
      </c>
      <c r="G123" s="44">
        <v>10400</v>
      </c>
      <c r="H123" s="44">
        <v>9600</v>
      </c>
      <c r="I123" s="44">
        <v>52</v>
      </c>
      <c r="J123" s="44">
        <v>-6500</v>
      </c>
      <c r="K123" s="44">
        <v>13500</v>
      </c>
      <c r="L123" s="44">
        <f t="shared" si="10"/>
        <v>77.037037037037038</v>
      </c>
      <c r="M123" s="44">
        <v>13100</v>
      </c>
      <c r="N123" s="44">
        <v>6900</v>
      </c>
      <c r="O123" s="44">
        <v>65.5</v>
      </c>
      <c r="P123" s="45">
        <v>0</v>
      </c>
      <c r="Q123" s="45">
        <v>13500</v>
      </c>
      <c r="R123" s="45">
        <f t="shared" si="7"/>
        <v>97.037037037037038</v>
      </c>
    </row>
    <row r="124" spans="1:20" ht="15" customHeight="1" x14ac:dyDescent="0.25">
      <c r="A124" s="60" t="s">
        <v>9</v>
      </c>
      <c r="B124" s="60" t="s">
        <v>64</v>
      </c>
      <c r="C124" s="60" t="s">
        <v>26</v>
      </c>
      <c r="D124" s="61" t="s">
        <v>50</v>
      </c>
      <c r="E124" s="44">
        <v>86500</v>
      </c>
      <c r="F124" s="44">
        <v>86500</v>
      </c>
      <c r="G124" s="44">
        <v>42511.199999999997</v>
      </c>
      <c r="H124" s="44">
        <v>43988.800000000003</v>
      </c>
      <c r="I124" s="44">
        <v>49.145895953757226</v>
      </c>
      <c r="J124" s="44">
        <v>-11000</v>
      </c>
      <c r="K124" s="44">
        <v>75500</v>
      </c>
      <c r="L124" s="44">
        <f t="shared" si="10"/>
        <v>56.306225165562907</v>
      </c>
      <c r="M124" s="44">
        <v>75500</v>
      </c>
      <c r="N124" s="44">
        <v>11000</v>
      </c>
      <c r="O124" s="44">
        <v>87.283236994219649</v>
      </c>
      <c r="P124" s="45">
        <v>0</v>
      </c>
      <c r="Q124" s="45">
        <v>75500</v>
      </c>
      <c r="R124" s="45">
        <f t="shared" si="7"/>
        <v>100</v>
      </c>
    </row>
    <row r="125" spans="1:20" ht="15" customHeight="1" x14ac:dyDescent="0.25">
      <c r="A125" s="60" t="s">
        <v>9</v>
      </c>
      <c r="B125" s="60" t="s">
        <v>64</v>
      </c>
      <c r="C125" s="60" t="s">
        <v>27</v>
      </c>
      <c r="D125" s="61" t="s">
        <v>28</v>
      </c>
      <c r="E125" s="44">
        <v>10000</v>
      </c>
      <c r="F125" s="44">
        <v>10000</v>
      </c>
      <c r="G125" s="44">
        <v>6879</v>
      </c>
      <c r="H125" s="44">
        <v>3121</v>
      </c>
      <c r="I125" s="44">
        <v>68.790000000000006</v>
      </c>
      <c r="J125" s="44">
        <v>0</v>
      </c>
      <c r="K125" s="44">
        <v>10000</v>
      </c>
      <c r="L125" s="44">
        <f t="shared" si="10"/>
        <v>68.789999999999992</v>
      </c>
      <c r="M125" s="44">
        <v>6879</v>
      </c>
      <c r="N125" s="44">
        <v>3121</v>
      </c>
      <c r="O125" s="44">
        <v>68.790000000000006</v>
      </c>
      <c r="P125" s="45">
        <v>-3121</v>
      </c>
      <c r="Q125" s="45">
        <v>6879</v>
      </c>
      <c r="R125" s="45">
        <f t="shared" si="7"/>
        <v>100</v>
      </c>
    </row>
    <row r="126" spans="1:20" ht="15" customHeight="1" x14ac:dyDescent="0.25">
      <c r="A126" s="73" t="s">
        <v>57</v>
      </c>
      <c r="B126" s="74"/>
      <c r="C126" s="74"/>
      <c r="D126" s="74"/>
      <c r="E126" s="36">
        <v>520000</v>
      </c>
      <c r="F126" s="36">
        <v>520000</v>
      </c>
      <c r="G126" s="36">
        <v>342904.82</v>
      </c>
      <c r="H126" s="36">
        <v>177095.18</v>
      </c>
      <c r="I126" s="62">
        <v>51.65</v>
      </c>
      <c r="J126" s="62">
        <f>SUM(J117:J125)</f>
        <v>0</v>
      </c>
      <c r="K126" s="62">
        <f>SUM(K117:K125)</f>
        <v>520000</v>
      </c>
      <c r="L126" s="36">
        <f t="shared" si="10"/>
        <v>65.943234615384611</v>
      </c>
      <c r="M126" s="36">
        <v>448657.5</v>
      </c>
      <c r="N126" s="36">
        <v>71342.5</v>
      </c>
      <c r="O126" s="36">
        <v>86.28</v>
      </c>
      <c r="P126" s="37">
        <f>SUM(P117:P125)</f>
        <v>0</v>
      </c>
      <c r="Q126" s="37">
        <v>520000</v>
      </c>
      <c r="R126" s="37">
        <f t="shared" si="7"/>
        <v>86.280288461538461</v>
      </c>
    </row>
    <row r="127" spans="1:20" ht="15" customHeight="1" x14ac:dyDescent="0.25">
      <c r="A127" s="63" t="s">
        <v>9</v>
      </c>
      <c r="B127" s="63" t="s">
        <v>64</v>
      </c>
      <c r="C127" s="63" t="s">
        <v>41</v>
      </c>
      <c r="D127" s="64" t="s">
        <v>58</v>
      </c>
      <c r="E127" s="36">
        <v>520000</v>
      </c>
      <c r="F127" s="36">
        <v>520000</v>
      </c>
      <c r="G127" s="36">
        <v>390000</v>
      </c>
      <c r="H127" s="36">
        <v>130000</v>
      </c>
      <c r="I127" s="36">
        <v>75</v>
      </c>
      <c r="J127" s="36">
        <v>0</v>
      </c>
      <c r="K127" s="36">
        <v>520000</v>
      </c>
      <c r="L127" s="36">
        <f t="shared" si="10"/>
        <v>75</v>
      </c>
      <c r="M127" s="36">
        <v>520000</v>
      </c>
      <c r="N127" s="36">
        <v>0</v>
      </c>
      <c r="O127" s="36">
        <v>100</v>
      </c>
      <c r="P127" s="37">
        <v>0</v>
      </c>
      <c r="Q127" s="37">
        <v>520000</v>
      </c>
      <c r="R127" s="37">
        <f t="shared" si="7"/>
        <v>100</v>
      </c>
    </row>
    <row r="128" spans="1:20" ht="15" customHeight="1" x14ac:dyDescent="0.25">
      <c r="A128" s="60" t="s">
        <v>29</v>
      </c>
      <c r="B128" s="60" t="s">
        <v>64</v>
      </c>
      <c r="C128" s="60" t="s">
        <v>11</v>
      </c>
      <c r="D128" s="61" t="s">
        <v>12</v>
      </c>
      <c r="E128" s="44">
        <v>27000</v>
      </c>
      <c r="F128" s="44">
        <v>27000</v>
      </c>
      <c r="G128" s="44">
        <v>7279.89</v>
      </c>
      <c r="H128" s="44">
        <v>19720.11</v>
      </c>
      <c r="I128" s="44">
        <v>26.96</v>
      </c>
      <c r="J128" s="44">
        <v>3700</v>
      </c>
      <c r="K128" s="44">
        <v>30700</v>
      </c>
      <c r="L128" s="44">
        <f t="shared" si="10"/>
        <v>23.71299674267101</v>
      </c>
      <c r="M128" s="44">
        <v>33212.129999999997</v>
      </c>
      <c r="N128" s="44">
        <v>6212.13</v>
      </c>
      <c r="O128" s="44">
        <v>123.01</v>
      </c>
      <c r="P128" s="45">
        <v>2512.13</v>
      </c>
      <c r="Q128" s="45">
        <v>33212.129999999997</v>
      </c>
      <c r="R128" s="45">
        <f t="shared" si="7"/>
        <v>100</v>
      </c>
    </row>
    <row r="129" spans="1:18" ht="15" customHeight="1" x14ac:dyDescent="0.25">
      <c r="A129" s="60" t="s">
        <v>29</v>
      </c>
      <c r="B129" s="60">
        <v>5000</v>
      </c>
      <c r="C129" s="60">
        <v>501</v>
      </c>
      <c r="D129" s="61" t="s">
        <v>51</v>
      </c>
      <c r="E129" s="44">
        <v>353005</v>
      </c>
      <c r="F129" s="44">
        <v>353005</v>
      </c>
      <c r="G129" s="44">
        <v>247170.93</v>
      </c>
      <c r="H129" s="44">
        <v>105834.07</v>
      </c>
      <c r="I129" s="44">
        <v>70.02</v>
      </c>
      <c r="J129" s="44">
        <v>0</v>
      </c>
      <c r="K129" s="44">
        <v>353005</v>
      </c>
      <c r="L129" s="44">
        <f t="shared" si="10"/>
        <v>70.019101712440332</v>
      </c>
      <c r="M129" s="44">
        <v>318367.43</v>
      </c>
      <c r="N129" s="44">
        <v>34637.57</v>
      </c>
      <c r="O129" s="44">
        <v>90.19</v>
      </c>
      <c r="P129" s="45">
        <v>0</v>
      </c>
      <c r="Q129" s="45">
        <v>353005</v>
      </c>
      <c r="R129" s="45">
        <f t="shared" si="7"/>
        <v>90.187796206852582</v>
      </c>
    </row>
    <row r="130" spans="1:18" ht="15" customHeight="1" x14ac:dyDescent="0.25">
      <c r="A130" s="60" t="s">
        <v>29</v>
      </c>
      <c r="B130" s="60" t="s">
        <v>64</v>
      </c>
      <c r="C130" s="60" t="s">
        <v>17</v>
      </c>
      <c r="D130" s="61" t="s">
        <v>18</v>
      </c>
      <c r="E130" s="44">
        <v>500</v>
      </c>
      <c r="F130" s="44">
        <v>500</v>
      </c>
      <c r="G130" s="44">
        <v>0</v>
      </c>
      <c r="H130" s="44">
        <v>500</v>
      </c>
      <c r="I130" s="44">
        <v>0</v>
      </c>
      <c r="J130" s="44">
        <v>0</v>
      </c>
      <c r="K130" s="44">
        <v>500</v>
      </c>
      <c r="L130" s="44">
        <f t="shared" si="10"/>
        <v>0</v>
      </c>
      <c r="M130" s="44">
        <v>26</v>
      </c>
      <c r="N130" s="44">
        <v>474</v>
      </c>
      <c r="O130" s="44">
        <v>5.2</v>
      </c>
      <c r="P130" s="45">
        <v>0</v>
      </c>
      <c r="Q130" s="45">
        <v>500</v>
      </c>
      <c r="R130" s="45">
        <f t="shared" si="7"/>
        <v>5.2</v>
      </c>
    </row>
    <row r="131" spans="1:18" ht="15" customHeight="1" x14ac:dyDescent="0.25">
      <c r="A131" s="60" t="s">
        <v>29</v>
      </c>
      <c r="B131" s="60" t="s">
        <v>64</v>
      </c>
      <c r="C131" s="60" t="s">
        <v>19</v>
      </c>
      <c r="D131" s="61" t="s">
        <v>20</v>
      </c>
      <c r="E131" s="44">
        <v>1500</v>
      </c>
      <c r="F131" s="44">
        <v>1500</v>
      </c>
      <c r="G131" s="44">
        <v>612</v>
      </c>
      <c r="H131" s="44">
        <v>888</v>
      </c>
      <c r="I131" s="44">
        <v>40.799999999999997</v>
      </c>
      <c r="J131" s="44">
        <v>0</v>
      </c>
      <c r="K131" s="44">
        <v>1500</v>
      </c>
      <c r="L131" s="44">
        <f t="shared" si="10"/>
        <v>40.799999999999997</v>
      </c>
      <c r="M131" s="44">
        <v>612</v>
      </c>
      <c r="N131" s="44">
        <v>888</v>
      </c>
      <c r="O131" s="44">
        <v>40.799999999999997</v>
      </c>
      <c r="P131" s="45">
        <v>-888</v>
      </c>
      <c r="Q131" s="45">
        <v>612</v>
      </c>
      <c r="R131" s="45">
        <f t="shared" si="7"/>
        <v>100</v>
      </c>
    </row>
    <row r="132" spans="1:18" ht="15" customHeight="1" x14ac:dyDescent="0.25">
      <c r="A132" s="60" t="s">
        <v>29</v>
      </c>
      <c r="B132" s="60" t="s">
        <v>64</v>
      </c>
      <c r="C132" s="60" t="s">
        <v>21</v>
      </c>
      <c r="D132" s="61" t="s">
        <v>22</v>
      </c>
      <c r="E132" s="44">
        <v>2000</v>
      </c>
      <c r="F132" s="44">
        <v>2000</v>
      </c>
      <c r="G132" s="44">
        <v>0</v>
      </c>
      <c r="H132" s="44">
        <v>2000</v>
      </c>
      <c r="I132" s="44">
        <v>0</v>
      </c>
      <c r="J132" s="44">
        <v>0</v>
      </c>
      <c r="K132" s="44">
        <v>2000</v>
      </c>
      <c r="L132" s="44">
        <f t="shared" si="10"/>
        <v>0</v>
      </c>
      <c r="M132" s="44">
        <v>2338</v>
      </c>
      <c r="N132" s="44">
        <v>-338</v>
      </c>
      <c r="O132" s="44">
        <v>116.9</v>
      </c>
      <c r="P132" s="45">
        <v>338</v>
      </c>
      <c r="Q132" s="45">
        <v>2338</v>
      </c>
      <c r="R132" s="45">
        <f t="shared" si="7"/>
        <v>100</v>
      </c>
    </row>
    <row r="133" spans="1:18" ht="15" customHeight="1" x14ac:dyDescent="0.25">
      <c r="A133" s="60" t="s">
        <v>29</v>
      </c>
      <c r="B133" s="60" t="s">
        <v>64</v>
      </c>
      <c r="C133" s="60" t="s">
        <v>26</v>
      </c>
      <c r="D133" s="61" t="s">
        <v>50</v>
      </c>
      <c r="E133" s="44">
        <v>123300</v>
      </c>
      <c r="F133" s="44">
        <v>123300</v>
      </c>
      <c r="G133" s="44">
        <v>2300</v>
      </c>
      <c r="H133" s="44">
        <v>121000</v>
      </c>
      <c r="I133" s="44">
        <v>1.8653690186536902</v>
      </c>
      <c r="J133" s="44">
        <v>0</v>
      </c>
      <c r="K133" s="44">
        <v>123300</v>
      </c>
      <c r="L133" s="44">
        <f t="shared" si="10"/>
        <v>1.8653690186536902</v>
      </c>
      <c r="M133" s="44">
        <v>60396.7</v>
      </c>
      <c r="N133" s="44">
        <v>62903.3</v>
      </c>
      <c r="O133" s="44">
        <v>48.983536090835358</v>
      </c>
      <c r="P133" s="45">
        <v>622.87</v>
      </c>
      <c r="Q133" s="45">
        <v>123922.87</v>
      </c>
      <c r="R133" s="45">
        <f t="shared" si="7"/>
        <v>48.737331535333226</v>
      </c>
    </row>
    <row r="134" spans="1:18" ht="15" customHeight="1" x14ac:dyDescent="0.25">
      <c r="A134" s="73" t="s">
        <v>59</v>
      </c>
      <c r="B134" s="74"/>
      <c r="C134" s="74"/>
      <c r="D134" s="74"/>
      <c r="E134" s="36">
        <v>507305</v>
      </c>
      <c r="F134" s="36">
        <v>507305</v>
      </c>
      <c r="G134" s="36">
        <v>257362.82</v>
      </c>
      <c r="H134" s="36">
        <v>249942.18</v>
      </c>
      <c r="I134" s="36">
        <v>50.73</v>
      </c>
      <c r="J134" s="36">
        <f>SUM(J128:J133)</f>
        <v>3700</v>
      </c>
      <c r="K134" s="36">
        <f>SUM(K128:K133)</f>
        <v>511005</v>
      </c>
      <c r="L134" s="36">
        <f t="shared" si="10"/>
        <v>50.364051232375417</v>
      </c>
      <c r="M134" s="36">
        <v>414952.26</v>
      </c>
      <c r="N134" s="36">
        <v>92352.74</v>
      </c>
      <c r="O134" s="36">
        <v>81.8</v>
      </c>
      <c r="P134" s="37">
        <f>SUM(P128:P133)</f>
        <v>2585</v>
      </c>
      <c r="Q134" s="37">
        <f>SUM(Q128:Q133)</f>
        <v>513590</v>
      </c>
      <c r="R134" s="37">
        <f t="shared" si="7"/>
        <v>80.794458614848423</v>
      </c>
    </row>
    <row r="135" spans="1:18" ht="15" customHeight="1" x14ac:dyDescent="0.25">
      <c r="A135" s="60" t="s">
        <v>29</v>
      </c>
      <c r="B135" s="60" t="s">
        <v>64</v>
      </c>
      <c r="C135" s="60" t="s">
        <v>42</v>
      </c>
      <c r="D135" s="61" t="s">
        <v>52</v>
      </c>
      <c r="E135" s="65">
        <v>353005</v>
      </c>
      <c r="F135" s="65">
        <v>353005</v>
      </c>
      <c r="G135" s="65">
        <v>267106</v>
      </c>
      <c r="H135" s="65">
        <v>85899</v>
      </c>
      <c r="I135" s="65">
        <v>75.67</v>
      </c>
      <c r="J135" s="65">
        <v>0</v>
      </c>
      <c r="K135" s="65">
        <v>353005</v>
      </c>
      <c r="L135" s="44">
        <f t="shared" si="10"/>
        <v>75.66635033498109</v>
      </c>
      <c r="M135" s="45">
        <v>341158</v>
      </c>
      <c r="N135" s="45">
        <v>11847</v>
      </c>
      <c r="O135" s="45">
        <v>96.64</v>
      </c>
      <c r="P135" s="45">
        <v>0</v>
      </c>
      <c r="Q135" s="45">
        <v>353005</v>
      </c>
      <c r="R135" s="45">
        <f t="shared" si="7"/>
        <v>96.643956884463392</v>
      </c>
    </row>
    <row r="136" spans="1:18" ht="15" customHeight="1" x14ac:dyDescent="0.25">
      <c r="A136" s="60" t="s">
        <v>29</v>
      </c>
      <c r="B136" s="60" t="s">
        <v>64</v>
      </c>
      <c r="C136" s="60" t="s">
        <v>42</v>
      </c>
      <c r="D136" s="61" t="s">
        <v>65</v>
      </c>
      <c r="E136" s="44">
        <v>154300</v>
      </c>
      <c r="F136" s="44">
        <v>154300</v>
      </c>
      <c r="G136" s="44">
        <v>117795</v>
      </c>
      <c r="H136" s="44">
        <v>36505</v>
      </c>
      <c r="I136" s="44">
        <v>76.34</v>
      </c>
      <c r="J136" s="44">
        <v>3700</v>
      </c>
      <c r="K136" s="44">
        <v>158000</v>
      </c>
      <c r="L136" s="44">
        <f t="shared" si="10"/>
        <v>74.553797468354432</v>
      </c>
      <c r="M136" s="44">
        <v>157695</v>
      </c>
      <c r="N136" s="44">
        <v>-3395</v>
      </c>
      <c r="O136" s="44">
        <v>102.2</v>
      </c>
      <c r="P136" s="45">
        <v>2585</v>
      </c>
      <c r="Q136" s="45">
        <v>160585</v>
      </c>
      <c r="R136" s="45">
        <f t="shared" si="7"/>
        <v>98.200330043279266</v>
      </c>
    </row>
    <row r="137" spans="1:18" ht="15" customHeight="1" x14ac:dyDescent="0.25">
      <c r="A137" s="63" t="s">
        <v>29</v>
      </c>
      <c r="B137" s="63" t="s">
        <v>64</v>
      </c>
      <c r="C137" s="63">
        <v>602</v>
      </c>
      <c r="D137" s="64" t="s">
        <v>66</v>
      </c>
      <c r="E137" s="36">
        <v>507305</v>
      </c>
      <c r="F137" s="36">
        <v>507305</v>
      </c>
      <c r="G137" s="36">
        <v>384901</v>
      </c>
      <c r="H137" s="36">
        <v>122404</v>
      </c>
      <c r="I137" s="36">
        <v>75.87</v>
      </c>
      <c r="J137" s="36">
        <v>3700</v>
      </c>
      <c r="K137" s="36">
        <f>SUM(K135:K136)</f>
        <v>511005</v>
      </c>
      <c r="L137" s="36">
        <f t="shared" si="10"/>
        <v>75.322354967172529</v>
      </c>
      <c r="M137" s="36">
        <v>498853</v>
      </c>
      <c r="N137" s="36">
        <v>12152</v>
      </c>
      <c r="O137" s="36">
        <v>98.33</v>
      </c>
      <c r="P137" s="37">
        <v>2585</v>
      </c>
      <c r="Q137" s="37">
        <f>SUM(Q135:Q136)</f>
        <v>513590</v>
      </c>
      <c r="R137" s="37">
        <f t="shared" si="7"/>
        <v>97.130590548881401</v>
      </c>
    </row>
    <row r="138" spans="1:18" s="29" customFormat="1" ht="15" customHeight="1" x14ac:dyDescent="0.25">
      <c r="A138" s="66" t="s">
        <v>90</v>
      </c>
      <c r="B138" s="66" t="s">
        <v>23</v>
      </c>
      <c r="C138" s="67" t="s">
        <v>24</v>
      </c>
      <c r="D138" s="61"/>
      <c r="E138" s="44">
        <v>0</v>
      </c>
      <c r="F138" s="44">
        <v>0</v>
      </c>
      <c r="G138" s="44">
        <v>0</v>
      </c>
      <c r="H138" s="44">
        <v>0</v>
      </c>
      <c r="I138" s="44">
        <v>0</v>
      </c>
      <c r="J138" s="44">
        <v>0</v>
      </c>
      <c r="K138" s="44">
        <v>0</v>
      </c>
      <c r="L138" s="44">
        <v>0</v>
      </c>
      <c r="M138" s="44">
        <v>29862</v>
      </c>
      <c r="N138" s="44">
        <v>29862</v>
      </c>
      <c r="O138" s="44">
        <v>0</v>
      </c>
      <c r="P138" s="45">
        <v>59723</v>
      </c>
      <c r="Q138" s="45">
        <v>59723</v>
      </c>
      <c r="R138" s="45">
        <f t="shared" ref="R138:R141" si="11">M138/Q138*100</f>
        <v>50.000837198399275</v>
      </c>
    </row>
    <row r="139" spans="1:18" s="29" customFormat="1" ht="15" customHeight="1" x14ac:dyDescent="0.25">
      <c r="A139" s="66" t="s">
        <v>90</v>
      </c>
      <c r="B139" s="66" t="s">
        <v>32</v>
      </c>
      <c r="C139" s="67" t="s">
        <v>33</v>
      </c>
      <c r="D139" s="61"/>
      <c r="E139" s="44">
        <v>0</v>
      </c>
      <c r="F139" s="44">
        <v>0</v>
      </c>
      <c r="G139" s="44">
        <v>0</v>
      </c>
      <c r="H139" s="44">
        <v>0</v>
      </c>
      <c r="I139" s="44">
        <v>0</v>
      </c>
      <c r="J139" s="44">
        <v>0</v>
      </c>
      <c r="K139" s="44">
        <v>0</v>
      </c>
      <c r="L139" s="44">
        <v>0</v>
      </c>
      <c r="M139" s="44">
        <v>10154</v>
      </c>
      <c r="N139" s="44">
        <v>10154</v>
      </c>
      <c r="O139" s="44">
        <v>0</v>
      </c>
      <c r="P139" s="45">
        <v>20306</v>
      </c>
      <c r="Q139" s="45">
        <v>20306</v>
      </c>
      <c r="R139" s="45">
        <f t="shared" si="11"/>
        <v>50.00492465281198</v>
      </c>
    </row>
    <row r="140" spans="1:18" s="29" customFormat="1" ht="15" customHeight="1" x14ac:dyDescent="0.25">
      <c r="A140" s="91" t="s">
        <v>40</v>
      </c>
      <c r="B140" s="91"/>
      <c r="C140" s="91"/>
      <c r="D140" s="64"/>
      <c r="E140" s="36">
        <v>0</v>
      </c>
      <c r="F140" s="36">
        <v>0</v>
      </c>
      <c r="G140" s="36">
        <v>0</v>
      </c>
      <c r="H140" s="36">
        <v>0</v>
      </c>
      <c r="I140" s="36">
        <v>0</v>
      </c>
      <c r="J140" s="36">
        <v>0</v>
      </c>
      <c r="K140" s="36">
        <v>0</v>
      </c>
      <c r="L140" s="36">
        <v>0</v>
      </c>
      <c r="M140" s="36">
        <f>SUM(M138:M139)</f>
        <v>40016</v>
      </c>
      <c r="N140" s="36">
        <f>SUM(N138:N139)</f>
        <v>40016</v>
      </c>
      <c r="O140" s="36">
        <v>0</v>
      </c>
      <c r="P140" s="37">
        <f>SUM(P138:P139)</f>
        <v>80029</v>
      </c>
      <c r="Q140" s="37">
        <f>SUM(Q138:Q139)</f>
        <v>80029</v>
      </c>
      <c r="R140" s="37">
        <f t="shared" si="11"/>
        <v>50.001874320558791</v>
      </c>
    </row>
    <row r="141" spans="1:18" s="29" customFormat="1" ht="15" customHeight="1" x14ac:dyDescent="0.25">
      <c r="A141" s="73" t="s">
        <v>49</v>
      </c>
      <c r="B141" s="74"/>
      <c r="C141" s="74"/>
      <c r="D141" s="74"/>
      <c r="E141" s="36">
        <v>0</v>
      </c>
      <c r="F141" s="36">
        <v>0</v>
      </c>
      <c r="G141" s="36">
        <v>0</v>
      </c>
      <c r="H141" s="36">
        <v>0</v>
      </c>
      <c r="I141" s="36">
        <v>0</v>
      </c>
      <c r="J141" s="36">
        <v>0</v>
      </c>
      <c r="K141" s="36">
        <v>0</v>
      </c>
      <c r="L141" s="36">
        <v>0</v>
      </c>
      <c r="M141" s="36">
        <v>0</v>
      </c>
      <c r="N141" s="36">
        <v>0</v>
      </c>
      <c r="O141" s="36">
        <v>0</v>
      </c>
      <c r="P141" s="37">
        <v>80029</v>
      </c>
      <c r="Q141" s="37">
        <v>80029</v>
      </c>
      <c r="R141" s="37">
        <f t="shared" si="11"/>
        <v>0</v>
      </c>
    </row>
    <row r="142" spans="1:18" ht="15" customHeight="1" x14ac:dyDescent="0.25">
      <c r="A142" s="60" t="s">
        <v>31</v>
      </c>
      <c r="B142" s="60" t="s">
        <v>64</v>
      </c>
      <c r="C142" s="60" t="s">
        <v>11</v>
      </c>
      <c r="D142" s="61" t="s">
        <v>12</v>
      </c>
      <c r="E142" s="44">
        <v>5000</v>
      </c>
      <c r="F142" s="44">
        <v>5000</v>
      </c>
      <c r="G142" s="44">
        <v>0</v>
      </c>
      <c r="H142" s="44">
        <v>5000</v>
      </c>
      <c r="I142" s="44">
        <v>0</v>
      </c>
      <c r="J142" s="44">
        <v>0</v>
      </c>
      <c r="K142" s="44">
        <v>5000</v>
      </c>
      <c r="L142" s="44">
        <f t="shared" si="10"/>
        <v>0</v>
      </c>
      <c r="M142" s="44">
        <v>0</v>
      </c>
      <c r="N142" s="44">
        <v>5000</v>
      </c>
      <c r="O142" s="44">
        <v>0</v>
      </c>
      <c r="P142" s="45">
        <v>0</v>
      </c>
      <c r="Q142" s="44">
        <v>5000</v>
      </c>
      <c r="R142" s="45">
        <f t="shared" si="7"/>
        <v>0</v>
      </c>
    </row>
    <row r="143" spans="1:18" ht="15" customHeight="1" x14ac:dyDescent="0.25">
      <c r="A143" s="60" t="s">
        <v>31</v>
      </c>
      <c r="B143" s="60" t="s">
        <v>64</v>
      </c>
      <c r="C143" s="60" t="s">
        <v>17</v>
      </c>
      <c r="D143" s="61" t="s">
        <v>18</v>
      </c>
      <c r="E143" s="44">
        <v>800</v>
      </c>
      <c r="F143" s="44">
        <v>800</v>
      </c>
      <c r="G143" s="44">
        <v>0</v>
      </c>
      <c r="H143" s="44">
        <v>800</v>
      </c>
      <c r="I143" s="44">
        <v>0</v>
      </c>
      <c r="J143" s="44">
        <v>0</v>
      </c>
      <c r="K143" s="44">
        <v>800</v>
      </c>
      <c r="L143" s="44">
        <f t="shared" si="10"/>
        <v>0</v>
      </c>
      <c r="M143" s="44">
        <v>0</v>
      </c>
      <c r="N143" s="44">
        <v>800</v>
      </c>
      <c r="O143" s="44">
        <v>0</v>
      </c>
      <c r="P143" s="45">
        <v>0</v>
      </c>
      <c r="Q143" s="44">
        <v>800</v>
      </c>
      <c r="R143" s="45">
        <f t="shared" si="7"/>
        <v>0</v>
      </c>
    </row>
    <row r="144" spans="1:18" ht="15" customHeight="1" x14ac:dyDescent="0.25">
      <c r="A144" s="60" t="s">
        <v>31</v>
      </c>
      <c r="B144" s="60" t="s">
        <v>64</v>
      </c>
      <c r="C144" s="60" t="s">
        <v>21</v>
      </c>
      <c r="D144" s="61" t="s">
        <v>22</v>
      </c>
      <c r="E144" s="44">
        <v>22500</v>
      </c>
      <c r="F144" s="44">
        <v>22500</v>
      </c>
      <c r="G144" s="44">
        <v>11004</v>
      </c>
      <c r="H144" s="44">
        <v>11496</v>
      </c>
      <c r="I144" s="44">
        <v>48.906666666666666</v>
      </c>
      <c r="J144" s="44">
        <v>0</v>
      </c>
      <c r="K144" s="44">
        <v>22500</v>
      </c>
      <c r="L144" s="44">
        <f t="shared" si="10"/>
        <v>48.906666666666666</v>
      </c>
      <c r="M144" s="44">
        <v>11004</v>
      </c>
      <c r="N144" s="44">
        <v>11496</v>
      </c>
      <c r="O144" s="44">
        <v>48.906666666666666</v>
      </c>
      <c r="P144" s="45">
        <v>0</v>
      </c>
      <c r="Q144" s="44">
        <v>22500</v>
      </c>
      <c r="R144" s="45">
        <f t="shared" si="7"/>
        <v>48.906666666666666</v>
      </c>
    </row>
    <row r="145" spans="1:18" ht="15" customHeight="1" x14ac:dyDescent="0.25">
      <c r="A145" s="60" t="s">
        <v>31</v>
      </c>
      <c r="B145" s="60" t="s">
        <v>64</v>
      </c>
      <c r="C145" s="60" t="s">
        <v>23</v>
      </c>
      <c r="D145" s="61" t="s">
        <v>24</v>
      </c>
      <c r="E145" s="44">
        <v>72000</v>
      </c>
      <c r="F145" s="44">
        <v>72000</v>
      </c>
      <c r="G145" s="44">
        <v>50493</v>
      </c>
      <c r="H145" s="44">
        <v>21507</v>
      </c>
      <c r="I145" s="44">
        <v>70.129166666666663</v>
      </c>
      <c r="J145" s="44">
        <v>0</v>
      </c>
      <c r="K145" s="44">
        <v>72000</v>
      </c>
      <c r="L145" s="44">
        <f t="shared" si="10"/>
        <v>70.129166666666663</v>
      </c>
      <c r="M145" s="44">
        <v>66536</v>
      </c>
      <c r="N145" s="44">
        <v>5464</v>
      </c>
      <c r="O145" s="44">
        <v>92.411111111111111</v>
      </c>
      <c r="P145" s="45">
        <v>0</v>
      </c>
      <c r="Q145" s="44">
        <v>72000</v>
      </c>
      <c r="R145" s="45">
        <f t="shared" si="7"/>
        <v>92.411111111111111</v>
      </c>
    </row>
    <row r="146" spans="1:18" ht="15" customHeight="1" x14ac:dyDescent="0.25">
      <c r="A146" s="60" t="s">
        <v>31</v>
      </c>
      <c r="B146" s="60" t="s">
        <v>64</v>
      </c>
      <c r="C146" s="60" t="s">
        <v>32</v>
      </c>
      <c r="D146" s="61" t="s">
        <v>33</v>
      </c>
      <c r="E146" s="44">
        <v>23800</v>
      </c>
      <c r="F146" s="44">
        <v>23800</v>
      </c>
      <c r="G146" s="44">
        <v>17167</v>
      </c>
      <c r="H146" s="44">
        <v>6633</v>
      </c>
      <c r="I146" s="44">
        <v>72.130252100840337</v>
      </c>
      <c r="J146" s="44">
        <v>0</v>
      </c>
      <c r="K146" s="44">
        <v>23800</v>
      </c>
      <c r="L146" s="44">
        <f t="shared" si="10"/>
        <v>72.130252100840337</v>
      </c>
      <c r="M146" s="44">
        <v>22622</v>
      </c>
      <c r="N146" s="44">
        <v>1178</v>
      </c>
      <c r="O146" s="44">
        <v>95.050420168067234</v>
      </c>
      <c r="P146" s="45">
        <v>0</v>
      </c>
      <c r="Q146" s="44">
        <v>23800</v>
      </c>
      <c r="R146" s="45">
        <f t="shared" si="7"/>
        <v>95.050420168067234</v>
      </c>
    </row>
    <row r="147" spans="1:18" ht="15" customHeight="1" x14ac:dyDescent="0.25">
      <c r="A147" s="60" t="s">
        <v>31</v>
      </c>
      <c r="B147" s="60" t="s">
        <v>64</v>
      </c>
      <c r="C147" s="60" t="s">
        <v>34</v>
      </c>
      <c r="D147" s="61" t="s">
        <v>35</v>
      </c>
      <c r="E147" s="44">
        <v>1400</v>
      </c>
      <c r="F147" s="44">
        <v>1400</v>
      </c>
      <c r="G147" s="44">
        <v>0</v>
      </c>
      <c r="H147" s="44">
        <v>1400</v>
      </c>
      <c r="I147" s="44">
        <v>0</v>
      </c>
      <c r="J147" s="44">
        <v>0</v>
      </c>
      <c r="K147" s="44">
        <v>1400</v>
      </c>
      <c r="L147" s="44">
        <f t="shared" si="10"/>
        <v>0</v>
      </c>
      <c r="M147" s="44">
        <v>0</v>
      </c>
      <c r="N147" s="44">
        <v>1400</v>
      </c>
      <c r="O147" s="44">
        <v>0</v>
      </c>
      <c r="P147" s="45">
        <v>0</v>
      </c>
      <c r="Q147" s="44">
        <v>1400</v>
      </c>
      <c r="R147" s="45">
        <f t="shared" ref="R147:R161" si="12">M147/Q147*100</f>
        <v>0</v>
      </c>
    </row>
    <row r="148" spans="1:18" ht="15" customHeight="1" x14ac:dyDescent="0.25">
      <c r="A148" s="60" t="s">
        <v>31</v>
      </c>
      <c r="B148" s="60" t="s">
        <v>64</v>
      </c>
      <c r="C148" s="60" t="s">
        <v>26</v>
      </c>
      <c r="D148" s="61" t="s">
        <v>50</v>
      </c>
      <c r="E148" s="44">
        <v>34000</v>
      </c>
      <c r="F148" s="44">
        <v>34000</v>
      </c>
      <c r="G148" s="44">
        <v>1690</v>
      </c>
      <c r="H148" s="44">
        <v>32310</v>
      </c>
      <c r="I148" s="44">
        <v>4.9705882352941178</v>
      </c>
      <c r="J148" s="44">
        <v>0</v>
      </c>
      <c r="K148" s="44">
        <v>34000</v>
      </c>
      <c r="L148" s="44">
        <f t="shared" si="10"/>
        <v>4.9705882352941178</v>
      </c>
      <c r="M148" s="44">
        <v>1690</v>
      </c>
      <c r="N148" s="44">
        <v>32310</v>
      </c>
      <c r="O148" s="44">
        <v>4.9705882352941178</v>
      </c>
      <c r="P148" s="45">
        <v>0</v>
      </c>
      <c r="Q148" s="44">
        <v>34000</v>
      </c>
      <c r="R148" s="45">
        <f t="shared" si="12"/>
        <v>4.9705882352941178</v>
      </c>
    </row>
    <row r="149" spans="1:18" ht="15" customHeight="1" x14ac:dyDescent="0.25">
      <c r="A149" s="73" t="s">
        <v>67</v>
      </c>
      <c r="B149" s="74"/>
      <c r="C149" s="74"/>
      <c r="D149" s="74"/>
      <c r="E149" s="36">
        <v>159500</v>
      </c>
      <c r="F149" s="36">
        <v>159500</v>
      </c>
      <c r="G149" s="36">
        <v>80354</v>
      </c>
      <c r="H149" s="36">
        <v>79146</v>
      </c>
      <c r="I149" s="36">
        <v>50.38</v>
      </c>
      <c r="J149" s="36">
        <v>0</v>
      </c>
      <c r="K149" s="36">
        <v>159500</v>
      </c>
      <c r="L149" s="36">
        <f t="shared" si="10"/>
        <v>50.378683385579933</v>
      </c>
      <c r="M149" s="36">
        <v>101852</v>
      </c>
      <c r="N149" s="36">
        <v>57648</v>
      </c>
      <c r="O149" s="36">
        <v>63.86</v>
      </c>
      <c r="P149" s="37">
        <v>0</v>
      </c>
      <c r="Q149" s="36">
        <v>159500</v>
      </c>
      <c r="R149" s="37">
        <f t="shared" si="12"/>
        <v>63.857053291536047</v>
      </c>
    </row>
    <row r="150" spans="1:18" ht="15" customHeight="1" x14ac:dyDescent="0.25">
      <c r="A150" s="63" t="s">
        <v>31</v>
      </c>
      <c r="B150" s="63" t="s">
        <v>64</v>
      </c>
      <c r="C150" s="63" t="s">
        <v>41</v>
      </c>
      <c r="D150" s="64" t="s">
        <v>68</v>
      </c>
      <c r="E150" s="36">
        <v>159500</v>
      </c>
      <c r="F150" s="36">
        <v>159500</v>
      </c>
      <c r="G150" s="36">
        <v>0</v>
      </c>
      <c r="H150" s="36">
        <v>159500</v>
      </c>
      <c r="I150" s="36">
        <v>0</v>
      </c>
      <c r="J150" s="36">
        <v>0</v>
      </c>
      <c r="K150" s="36">
        <v>159500</v>
      </c>
      <c r="L150" s="36">
        <f t="shared" si="10"/>
        <v>0</v>
      </c>
      <c r="M150" s="37">
        <v>0</v>
      </c>
      <c r="N150" s="37">
        <v>159500</v>
      </c>
      <c r="O150" s="37">
        <v>0</v>
      </c>
      <c r="P150" s="37">
        <v>0</v>
      </c>
      <c r="Q150" s="37">
        <v>159500</v>
      </c>
      <c r="R150" s="37">
        <f t="shared" si="12"/>
        <v>0</v>
      </c>
    </row>
    <row r="151" spans="1:18" ht="15" customHeight="1" x14ac:dyDescent="0.25">
      <c r="A151" s="60" t="s">
        <v>36</v>
      </c>
      <c r="B151" s="60" t="s">
        <v>64</v>
      </c>
      <c r="C151" s="60" t="s">
        <v>23</v>
      </c>
      <c r="D151" s="61" t="s">
        <v>24</v>
      </c>
      <c r="E151" s="44">
        <v>0</v>
      </c>
      <c r="F151" s="44">
        <v>30000</v>
      </c>
      <c r="G151" s="44">
        <v>6297</v>
      </c>
      <c r="H151" s="44">
        <v>23703</v>
      </c>
      <c r="I151" s="44">
        <v>20.99</v>
      </c>
      <c r="J151" s="44">
        <v>0</v>
      </c>
      <c r="K151" s="44">
        <v>30000</v>
      </c>
      <c r="L151" s="44">
        <f t="shared" si="10"/>
        <v>20.990000000000002</v>
      </c>
      <c r="M151" s="44">
        <v>14021</v>
      </c>
      <c r="N151" s="44">
        <v>15979</v>
      </c>
      <c r="O151" s="44">
        <v>46.736666666666665</v>
      </c>
      <c r="P151" s="45">
        <v>0</v>
      </c>
      <c r="Q151" s="44">
        <v>30000</v>
      </c>
      <c r="R151" s="45">
        <f t="shared" si="12"/>
        <v>46.736666666666665</v>
      </c>
    </row>
    <row r="152" spans="1:18" ht="15" customHeight="1" x14ac:dyDescent="0.25">
      <c r="A152" s="60" t="s">
        <v>36</v>
      </c>
      <c r="B152" s="60" t="s">
        <v>64</v>
      </c>
      <c r="C152" s="60" t="s">
        <v>32</v>
      </c>
      <c r="D152" s="61" t="s">
        <v>33</v>
      </c>
      <c r="E152" s="44">
        <v>0</v>
      </c>
      <c r="F152" s="44">
        <v>10200</v>
      </c>
      <c r="G152" s="44">
        <v>2142</v>
      </c>
      <c r="H152" s="44">
        <v>8058</v>
      </c>
      <c r="I152" s="44">
        <v>21</v>
      </c>
      <c r="J152" s="44">
        <v>0</v>
      </c>
      <c r="K152" s="44">
        <v>10200</v>
      </c>
      <c r="L152" s="44">
        <f t="shared" si="10"/>
        <v>21</v>
      </c>
      <c r="M152" s="44">
        <v>4770</v>
      </c>
      <c r="N152" s="44">
        <v>5430</v>
      </c>
      <c r="O152" s="44">
        <v>46.764705882352942</v>
      </c>
      <c r="P152" s="45">
        <v>0</v>
      </c>
      <c r="Q152" s="44">
        <v>10200</v>
      </c>
      <c r="R152" s="45">
        <f t="shared" si="12"/>
        <v>46.764705882352942</v>
      </c>
    </row>
    <row r="153" spans="1:18" ht="15" customHeight="1" x14ac:dyDescent="0.25">
      <c r="A153" s="60" t="s">
        <v>36</v>
      </c>
      <c r="B153" s="60" t="s">
        <v>64</v>
      </c>
      <c r="C153" s="60" t="s">
        <v>34</v>
      </c>
      <c r="D153" s="61" t="s">
        <v>35</v>
      </c>
      <c r="E153" s="44">
        <v>0</v>
      </c>
      <c r="F153" s="44">
        <v>600</v>
      </c>
      <c r="G153" s="44">
        <v>0</v>
      </c>
      <c r="H153" s="44">
        <v>600</v>
      </c>
      <c r="I153" s="44">
        <v>0</v>
      </c>
      <c r="J153" s="44">
        <v>0</v>
      </c>
      <c r="K153" s="44">
        <v>600</v>
      </c>
      <c r="L153" s="44">
        <f t="shared" si="10"/>
        <v>0</v>
      </c>
      <c r="M153" s="44">
        <v>0</v>
      </c>
      <c r="N153" s="44">
        <v>600</v>
      </c>
      <c r="O153" s="44">
        <v>0</v>
      </c>
      <c r="P153" s="45">
        <v>0</v>
      </c>
      <c r="Q153" s="44">
        <v>600</v>
      </c>
      <c r="R153" s="45">
        <f t="shared" si="12"/>
        <v>0</v>
      </c>
    </row>
    <row r="154" spans="1:18" ht="15" customHeight="1" x14ac:dyDescent="0.25">
      <c r="A154" s="73" t="s">
        <v>40</v>
      </c>
      <c r="B154" s="74"/>
      <c r="C154" s="74"/>
      <c r="D154" s="74"/>
      <c r="E154" s="36">
        <v>0</v>
      </c>
      <c r="F154" s="36">
        <v>40800</v>
      </c>
      <c r="G154" s="36">
        <v>8439</v>
      </c>
      <c r="H154" s="36">
        <v>32361</v>
      </c>
      <c r="I154" s="36">
        <v>20.68</v>
      </c>
      <c r="J154" s="36">
        <v>0</v>
      </c>
      <c r="K154" s="36">
        <v>40800</v>
      </c>
      <c r="L154" s="36">
        <f t="shared" si="10"/>
        <v>20.683823529411764</v>
      </c>
      <c r="M154" s="36">
        <v>18791</v>
      </c>
      <c r="N154" s="36">
        <v>22009</v>
      </c>
      <c r="O154" s="36">
        <v>46.06</v>
      </c>
      <c r="P154" s="37">
        <v>0</v>
      </c>
      <c r="Q154" s="36">
        <v>40800</v>
      </c>
      <c r="R154" s="37">
        <f t="shared" si="12"/>
        <v>46.056372549019606</v>
      </c>
    </row>
    <row r="155" spans="1:18" ht="15" customHeight="1" x14ac:dyDescent="0.25">
      <c r="A155" s="63" t="s">
        <v>36</v>
      </c>
      <c r="B155" s="63" t="s">
        <v>64</v>
      </c>
      <c r="C155" s="63" t="s">
        <v>41</v>
      </c>
      <c r="D155" s="64" t="s">
        <v>49</v>
      </c>
      <c r="E155" s="36">
        <v>0</v>
      </c>
      <c r="F155" s="36">
        <v>40800</v>
      </c>
      <c r="G155" s="36">
        <v>0</v>
      </c>
      <c r="H155" s="36">
        <v>40800</v>
      </c>
      <c r="I155" s="36">
        <v>0</v>
      </c>
      <c r="J155" s="36">
        <v>0</v>
      </c>
      <c r="K155" s="36">
        <v>40800</v>
      </c>
      <c r="L155" s="36">
        <f t="shared" si="10"/>
        <v>0</v>
      </c>
      <c r="M155" s="37">
        <v>40800</v>
      </c>
      <c r="N155" s="37">
        <v>0</v>
      </c>
      <c r="O155" s="37">
        <v>100</v>
      </c>
      <c r="P155" s="37">
        <v>0</v>
      </c>
      <c r="Q155" s="36">
        <v>40800</v>
      </c>
      <c r="R155" s="37">
        <f t="shared" si="12"/>
        <v>100</v>
      </c>
    </row>
    <row r="156" spans="1:18" ht="15" customHeight="1" x14ac:dyDescent="0.25">
      <c r="A156" s="60" t="s">
        <v>37</v>
      </c>
      <c r="B156" s="60" t="s">
        <v>64</v>
      </c>
      <c r="C156" s="60" t="s">
        <v>11</v>
      </c>
      <c r="D156" s="61" t="s">
        <v>12</v>
      </c>
      <c r="E156" s="44">
        <v>8000</v>
      </c>
      <c r="F156" s="44">
        <v>8000</v>
      </c>
      <c r="G156" s="44">
        <v>3684</v>
      </c>
      <c r="H156" s="44">
        <v>4316</v>
      </c>
      <c r="I156" s="44">
        <v>46.05</v>
      </c>
      <c r="J156" s="44">
        <v>3000</v>
      </c>
      <c r="K156" s="44">
        <v>11000</v>
      </c>
      <c r="L156" s="44">
        <f t="shared" si="10"/>
        <v>33.490909090909092</v>
      </c>
      <c r="M156" s="69">
        <v>10241</v>
      </c>
      <c r="N156" s="44">
        <v>-2241</v>
      </c>
      <c r="O156" s="44">
        <v>128.01249999999999</v>
      </c>
      <c r="P156" s="45">
        <v>679</v>
      </c>
      <c r="Q156" s="45">
        <v>11679</v>
      </c>
      <c r="R156" s="45">
        <f t="shared" si="12"/>
        <v>87.68730199503382</v>
      </c>
    </row>
    <row r="157" spans="1:18" ht="15" customHeight="1" x14ac:dyDescent="0.25">
      <c r="A157" s="60" t="s">
        <v>37</v>
      </c>
      <c r="B157" s="60" t="s">
        <v>64</v>
      </c>
      <c r="C157" s="60" t="s">
        <v>21</v>
      </c>
      <c r="D157" s="61" t="s">
        <v>22</v>
      </c>
      <c r="E157" s="44">
        <v>2000</v>
      </c>
      <c r="F157" s="44">
        <v>2000</v>
      </c>
      <c r="G157" s="44">
        <v>1890</v>
      </c>
      <c r="H157" s="44">
        <v>110</v>
      </c>
      <c r="I157" s="44">
        <v>94.5</v>
      </c>
      <c r="J157" s="44">
        <v>0</v>
      </c>
      <c r="K157" s="44">
        <v>2000</v>
      </c>
      <c r="L157" s="44">
        <f t="shared" si="10"/>
        <v>94.5</v>
      </c>
      <c r="M157" s="69">
        <v>1890</v>
      </c>
      <c r="N157" s="44">
        <v>110</v>
      </c>
      <c r="O157" s="44">
        <v>94.5</v>
      </c>
      <c r="P157" s="45">
        <v>0</v>
      </c>
      <c r="Q157" s="45">
        <v>2000</v>
      </c>
      <c r="R157" s="45">
        <f t="shared" si="12"/>
        <v>94.5</v>
      </c>
    </row>
    <row r="158" spans="1:18" ht="15" customHeight="1" x14ac:dyDescent="0.25">
      <c r="A158" s="60" t="s">
        <v>37</v>
      </c>
      <c r="B158" s="60" t="s">
        <v>64</v>
      </c>
      <c r="C158" s="60" t="s">
        <v>23</v>
      </c>
      <c r="D158" s="61" t="s">
        <v>24</v>
      </c>
      <c r="E158" s="44">
        <v>2010000</v>
      </c>
      <c r="F158" s="44">
        <v>2010000</v>
      </c>
      <c r="G158" s="44">
        <v>1540803</v>
      </c>
      <c r="H158" s="44">
        <v>469197</v>
      </c>
      <c r="I158" s="44">
        <v>76.656865671641796</v>
      </c>
      <c r="J158" s="44">
        <v>0</v>
      </c>
      <c r="K158" s="44">
        <v>2010000</v>
      </c>
      <c r="L158" s="44">
        <f t="shared" si="10"/>
        <v>76.656865671641796</v>
      </c>
      <c r="M158" s="69">
        <v>1868584</v>
      </c>
      <c r="N158" s="44">
        <v>141416</v>
      </c>
      <c r="O158" s="44">
        <v>92.964378109452738</v>
      </c>
      <c r="P158" s="45">
        <v>122375</v>
      </c>
      <c r="Q158" s="45">
        <v>2132375</v>
      </c>
      <c r="R158" s="45">
        <f t="shared" si="12"/>
        <v>87.629239697520362</v>
      </c>
    </row>
    <row r="159" spans="1:18" ht="15" customHeight="1" x14ac:dyDescent="0.25">
      <c r="A159" s="60" t="s">
        <v>37</v>
      </c>
      <c r="B159" s="60" t="s">
        <v>64</v>
      </c>
      <c r="C159" s="60" t="s">
        <v>32</v>
      </c>
      <c r="D159" s="61" t="s">
        <v>33</v>
      </c>
      <c r="E159" s="44">
        <v>676827</v>
      </c>
      <c r="F159" s="44">
        <v>676827</v>
      </c>
      <c r="G159" s="44">
        <v>517772</v>
      </c>
      <c r="H159" s="44">
        <v>159055</v>
      </c>
      <c r="I159" s="44">
        <v>76.499903224900905</v>
      </c>
      <c r="J159" s="44">
        <v>0</v>
      </c>
      <c r="K159" s="44">
        <v>676827</v>
      </c>
      <c r="L159" s="44">
        <f t="shared" si="10"/>
        <v>76.499903224900905</v>
      </c>
      <c r="M159" s="69">
        <v>628876</v>
      </c>
      <c r="N159" s="44">
        <v>47951</v>
      </c>
      <c r="O159" s="44">
        <v>92.915324004509273</v>
      </c>
      <c r="P159" s="45">
        <v>16093</v>
      </c>
      <c r="Q159" s="45">
        <v>692920</v>
      </c>
      <c r="R159" s="45">
        <f t="shared" si="12"/>
        <v>90.757374588697104</v>
      </c>
    </row>
    <row r="160" spans="1:18" ht="15" customHeight="1" x14ac:dyDescent="0.25">
      <c r="A160" s="73" t="s">
        <v>62</v>
      </c>
      <c r="B160" s="74"/>
      <c r="C160" s="74"/>
      <c r="D160" s="74"/>
      <c r="E160" s="36">
        <v>2696827</v>
      </c>
      <c r="F160" s="36">
        <v>2696827</v>
      </c>
      <c r="G160" s="36">
        <v>2064149</v>
      </c>
      <c r="H160" s="36">
        <v>632678</v>
      </c>
      <c r="I160" s="36">
        <v>76.540000000000006</v>
      </c>
      <c r="J160" s="36">
        <v>3000</v>
      </c>
      <c r="K160" s="36">
        <v>2699827</v>
      </c>
      <c r="L160" s="36">
        <f t="shared" si="10"/>
        <v>76.454861737437255</v>
      </c>
      <c r="M160" s="36">
        <v>2509591</v>
      </c>
      <c r="N160" s="36">
        <v>187236</v>
      </c>
      <c r="O160" s="36">
        <v>93.06</v>
      </c>
      <c r="P160" s="37">
        <f>SUM(P156:P159)</f>
        <v>139147</v>
      </c>
      <c r="Q160" s="37">
        <f>SUM(Q156:Q159)</f>
        <v>2838974</v>
      </c>
      <c r="R160" s="37">
        <f t="shared" si="12"/>
        <v>88.397815548856741</v>
      </c>
    </row>
    <row r="161" spans="1:18" ht="15" customHeight="1" x14ac:dyDescent="0.25">
      <c r="A161" s="63" t="s">
        <v>37</v>
      </c>
      <c r="B161" s="63" t="s">
        <v>64</v>
      </c>
      <c r="C161" s="63" t="s">
        <v>41</v>
      </c>
      <c r="D161" s="64" t="s">
        <v>63</v>
      </c>
      <c r="E161" s="36">
        <v>2686827</v>
      </c>
      <c r="F161" s="36">
        <v>2696827</v>
      </c>
      <c r="G161" s="36">
        <v>1800000</v>
      </c>
      <c r="H161" s="36">
        <v>896827</v>
      </c>
      <c r="I161" s="36">
        <v>66.745104524687719</v>
      </c>
      <c r="J161" s="36">
        <v>3000</v>
      </c>
      <c r="K161" s="36">
        <v>2699827</v>
      </c>
      <c r="L161" s="36">
        <f t="shared" si="10"/>
        <v>66.670938545321619</v>
      </c>
      <c r="M161" s="36">
        <v>2838974</v>
      </c>
      <c r="N161" s="36">
        <v>-142147</v>
      </c>
      <c r="O161" s="36">
        <v>105.27</v>
      </c>
      <c r="P161" s="37">
        <v>139147</v>
      </c>
      <c r="Q161" s="37">
        <v>2838974</v>
      </c>
      <c r="R161" s="37">
        <f t="shared" si="12"/>
        <v>100</v>
      </c>
    </row>
    <row r="162" spans="1:18" s="70" customFormat="1" ht="15" customHeight="1" x14ac:dyDescent="0.25">
      <c r="A162" s="73" t="s">
        <v>98</v>
      </c>
      <c r="B162" s="74"/>
      <c r="C162" s="74"/>
      <c r="D162" s="74"/>
      <c r="E162" s="36">
        <f>E126+E134+E140+E149+E154+E160</f>
        <v>3883632</v>
      </c>
      <c r="F162" s="36">
        <f t="shared" ref="F162:R162" si="13">F126+F134+F140+F149+F154+F160</f>
        <v>3924432</v>
      </c>
      <c r="G162" s="36">
        <f t="shared" si="13"/>
        <v>2753209.64</v>
      </c>
      <c r="H162" s="36">
        <f t="shared" si="13"/>
        <v>1171222.3599999999</v>
      </c>
      <c r="I162" s="36">
        <f t="shared" si="13"/>
        <v>249.98000000000002</v>
      </c>
      <c r="J162" s="36">
        <f t="shared" si="13"/>
        <v>6700</v>
      </c>
      <c r="K162" s="36">
        <f t="shared" si="13"/>
        <v>3931132</v>
      </c>
      <c r="L162" s="36">
        <f t="shared" si="13"/>
        <v>263.82465450018901</v>
      </c>
      <c r="M162" s="36">
        <f t="shared" si="13"/>
        <v>3533859.76</v>
      </c>
      <c r="N162" s="36">
        <f t="shared" si="13"/>
        <v>470604.24</v>
      </c>
      <c r="O162" s="36">
        <f t="shared" si="13"/>
        <v>371.06</v>
      </c>
      <c r="P162" s="36">
        <f t="shared" si="13"/>
        <v>221761</v>
      </c>
      <c r="Q162" s="36">
        <f t="shared" si="13"/>
        <v>4152893</v>
      </c>
      <c r="R162" s="36">
        <f t="shared" si="13"/>
        <v>415.38786278635803</v>
      </c>
    </row>
    <row r="163" spans="1:18" s="70" customFormat="1" ht="15" customHeight="1" x14ac:dyDescent="0.25">
      <c r="A163" s="73" t="s">
        <v>99</v>
      </c>
      <c r="B163" s="74"/>
      <c r="C163" s="74"/>
      <c r="D163" s="74"/>
      <c r="E163" s="36">
        <f>E127+E137+E141+E150+E155+E161</f>
        <v>3873632</v>
      </c>
      <c r="F163" s="36">
        <f t="shared" ref="F163:R163" si="14">F127+F137+F141+F150+F155+F161</f>
        <v>3924432</v>
      </c>
      <c r="G163" s="36">
        <f t="shared" si="14"/>
        <v>2574901</v>
      </c>
      <c r="H163" s="36">
        <f t="shared" si="14"/>
        <v>1349531</v>
      </c>
      <c r="I163" s="36">
        <f t="shared" si="14"/>
        <v>217.61510452468772</v>
      </c>
      <c r="J163" s="36">
        <f t="shared" si="14"/>
        <v>6700</v>
      </c>
      <c r="K163" s="36">
        <f t="shared" si="14"/>
        <v>3931132</v>
      </c>
      <c r="L163" s="36">
        <f t="shared" si="14"/>
        <v>216.99329351249418</v>
      </c>
      <c r="M163" s="36">
        <f t="shared" si="14"/>
        <v>3898627</v>
      </c>
      <c r="N163" s="36">
        <f t="shared" si="14"/>
        <v>29505</v>
      </c>
      <c r="O163" s="36">
        <f t="shared" si="14"/>
        <v>403.59999999999997</v>
      </c>
      <c r="P163" s="36">
        <f t="shared" si="14"/>
        <v>221761</v>
      </c>
      <c r="Q163" s="36">
        <f t="shared" si="14"/>
        <v>4152893</v>
      </c>
      <c r="R163" s="36">
        <f t="shared" si="14"/>
        <v>397.1305905488814</v>
      </c>
    </row>
    <row r="164" spans="1:18" s="39" customFormat="1" ht="15" customHeight="1" x14ac:dyDescent="0.25">
      <c r="A164" s="75" t="s">
        <v>100</v>
      </c>
      <c r="B164" s="76"/>
      <c r="C164" s="76"/>
      <c r="D164" s="76"/>
      <c r="E164" s="72">
        <f>E73+E115+E162</f>
        <v>23054948</v>
      </c>
      <c r="F164" s="72">
        <f t="shared" ref="F164:R164" si="15">F73+F115+F162</f>
        <v>23250905</v>
      </c>
      <c r="G164" s="72">
        <f t="shared" si="15"/>
        <v>16678036.950000003</v>
      </c>
      <c r="H164" s="72">
        <f t="shared" si="15"/>
        <v>6572868.0500000007</v>
      </c>
      <c r="I164" s="72">
        <f t="shared" si="15"/>
        <v>736.79000000000008</v>
      </c>
      <c r="J164" s="72">
        <f t="shared" si="15"/>
        <v>740475.75</v>
      </c>
      <c r="K164" s="72">
        <f t="shared" si="15"/>
        <v>23991380.75</v>
      </c>
      <c r="L164" s="72">
        <f t="shared" si="15"/>
        <v>847.22022169317484</v>
      </c>
      <c r="M164" s="72">
        <f t="shared" si="15"/>
        <v>20999486.539999999</v>
      </c>
      <c r="N164" s="72">
        <f t="shared" si="15"/>
        <v>2331450.46</v>
      </c>
      <c r="O164" s="72">
        <f t="shared" si="15"/>
        <v>940.74</v>
      </c>
      <c r="P164" s="72">
        <f t="shared" si="15"/>
        <v>348316</v>
      </c>
      <c r="Q164" s="72">
        <f t="shared" si="15"/>
        <v>24332533.75</v>
      </c>
      <c r="R164" s="72">
        <f t="shared" si="15"/>
        <v>1283.8138484346994</v>
      </c>
    </row>
    <row r="165" spans="1:18" s="70" customFormat="1" ht="15" customHeight="1" x14ac:dyDescent="0.25">
      <c r="A165" s="75" t="s">
        <v>101</v>
      </c>
      <c r="B165" s="76"/>
      <c r="C165" s="76"/>
      <c r="D165" s="76"/>
      <c r="E165" s="72">
        <f>E74+E116+E163</f>
        <v>23080672</v>
      </c>
      <c r="F165" s="72">
        <f t="shared" ref="F165:R165" si="16">F74+F116+F163</f>
        <v>23286629</v>
      </c>
      <c r="G165" s="72">
        <f t="shared" si="16"/>
        <v>18727350.66</v>
      </c>
      <c r="H165" s="72">
        <f t="shared" si="16"/>
        <v>4213278.34</v>
      </c>
      <c r="I165" s="72">
        <f t="shared" si="16"/>
        <v>776.95785085975911</v>
      </c>
      <c r="J165" s="72">
        <f t="shared" si="16"/>
        <v>740475.75</v>
      </c>
      <c r="K165" s="72">
        <f t="shared" si="16"/>
        <v>24027104.75</v>
      </c>
      <c r="L165" s="72">
        <f t="shared" si="16"/>
        <v>872.12661102771381</v>
      </c>
      <c r="M165" s="72">
        <f t="shared" si="16"/>
        <v>23260127.77</v>
      </c>
      <c r="N165" s="72">
        <f t="shared" si="16"/>
        <v>-46423.270000000019</v>
      </c>
      <c r="O165" s="72">
        <f t="shared" si="16"/>
        <v>1371.4491000597081</v>
      </c>
      <c r="P165" s="72">
        <f t="shared" si="16"/>
        <v>341153</v>
      </c>
      <c r="Q165" s="72">
        <f t="shared" si="16"/>
        <v>24368257.75</v>
      </c>
      <c r="R165" s="72">
        <f t="shared" si="16"/>
        <v>1518.3977529406045</v>
      </c>
    </row>
    <row r="167" spans="1:18" s="11" customFormat="1" x14ac:dyDescent="0.25"/>
    <row r="168" spans="1:18" s="11" customFormat="1" x14ac:dyDescent="0.25">
      <c r="A168" s="13"/>
      <c r="C168" s="11" t="s">
        <v>81</v>
      </c>
    </row>
    <row r="169" spans="1:18" x14ac:dyDescent="0.25">
      <c r="A169" s="14"/>
      <c r="C169" t="s">
        <v>82</v>
      </c>
      <c r="I169" s="7"/>
    </row>
    <row r="170" spans="1:18" x14ac:dyDescent="0.25">
      <c r="A170" s="20"/>
      <c r="C170" t="s">
        <v>83</v>
      </c>
    </row>
    <row r="171" spans="1:18" s="11" customFormat="1" x14ac:dyDescent="0.25">
      <c r="A171" s="7"/>
    </row>
    <row r="172" spans="1:18" s="11" customFormat="1" x14ac:dyDescent="0.25">
      <c r="A172" s="7"/>
    </row>
    <row r="173" spans="1:18" x14ac:dyDescent="0.25">
      <c r="A173" s="4" t="s">
        <v>69</v>
      </c>
      <c r="B173" s="8"/>
      <c r="C173" s="8"/>
      <c r="D173" s="8"/>
      <c r="E173" s="8"/>
      <c r="F173" s="8"/>
      <c r="G173" s="8"/>
      <c r="H173" s="8"/>
      <c r="I173" s="8"/>
    </row>
    <row r="174" spans="1:18" x14ac:dyDescent="0.25">
      <c r="A174" s="9">
        <v>2</v>
      </c>
      <c r="B174" s="10" t="s">
        <v>70</v>
      </c>
      <c r="C174" s="10"/>
      <c r="D174" s="10"/>
      <c r="E174" s="10"/>
      <c r="F174" s="10"/>
      <c r="G174" s="10"/>
      <c r="H174" s="10"/>
      <c r="I174" s="10"/>
    </row>
    <row r="175" spans="1:18" x14ac:dyDescent="0.25">
      <c r="A175" s="9">
        <v>4</v>
      </c>
      <c r="B175" s="10" t="s">
        <v>71</v>
      </c>
      <c r="C175" s="10"/>
      <c r="D175" s="10"/>
      <c r="E175" s="10"/>
      <c r="F175" s="10"/>
      <c r="G175" s="10"/>
      <c r="H175" s="10"/>
      <c r="I175" s="10"/>
    </row>
    <row r="176" spans="1:18" x14ac:dyDescent="0.25">
      <c r="A176" s="9">
        <v>7</v>
      </c>
      <c r="B176" s="10" t="s">
        <v>72</v>
      </c>
      <c r="C176" s="10"/>
      <c r="D176" s="10"/>
      <c r="E176" s="10"/>
      <c r="F176" s="10"/>
      <c r="G176" s="10"/>
      <c r="H176" s="10"/>
      <c r="I176" s="10"/>
    </row>
    <row r="177" spans="1:9" x14ac:dyDescent="0.25">
      <c r="A177" s="9">
        <v>33063</v>
      </c>
      <c r="B177" s="10" t="s">
        <v>75</v>
      </c>
      <c r="C177" s="10"/>
      <c r="D177" s="10"/>
      <c r="E177" s="10"/>
      <c r="F177" s="10"/>
      <c r="G177" s="10"/>
      <c r="H177" s="10"/>
      <c r="I177" s="10"/>
    </row>
    <row r="178" spans="1:9" s="11" customFormat="1" x14ac:dyDescent="0.25">
      <c r="A178" s="9">
        <v>33070</v>
      </c>
      <c r="B178" s="10" t="s">
        <v>85</v>
      </c>
      <c r="C178" s="10"/>
      <c r="D178" s="10"/>
      <c r="E178" s="10"/>
      <c r="F178" s="10"/>
      <c r="G178" s="10"/>
      <c r="H178" s="10"/>
      <c r="I178" s="10"/>
    </row>
    <row r="179" spans="1:9" x14ac:dyDescent="0.25">
      <c r="A179" s="9">
        <v>33073</v>
      </c>
      <c r="B179" s="10" t="s">
        <v>74</v>
      </c>
      <c r="C179" s="10"/>
      <c r="D179" s="10"/>
      <c r="E179" s="10"/>
      <c r="F179" s="10"/>
      <c r="G179" s="10"/>
      <c r="H179" s="10"/>
      <c r="I179" s="10"/>
    </row>
    <row r="180" spans="1:9" x14ac:dyDescent="0.25">
      <c r="A180" s="9">
        <v>33353</v>
      </c>
      <c r="B180" s="10" t="s">
        <v>73</v>
      </c>
      <c r="C180" s="10"/>
      <c r="D180" s="10"/>
      <c r="E180" s="10"/>
      <c r="F180" s="10"/>
      <c r="G180" s="10"/>
      <c r="H180" s="10"/>
      <c r="I180" s="10"/>
    </row>
  </sheetData>
  <mergeCells count="38">
    <mergeCell ref="A113:D113"/>
    <mergeCell ref="A126:D126"/>
    <mergeCell ref="A134:D134"/>
    <mergeCell ref="A149:D149"/>
    <mergeCell ref="A154:D154"/>
    <mergeCell ref="A140:C140"/>
    <mergeCell ref="A141:D141"/>
    <mergeCell ref="A34:D34"/>
    <mergeCell ref="A71:D71"/>
    <mergeCell ref="A19:D19"/>
    <mergeCell ref="A27:D27"/>
    <mergeCell ref="A39:D39"/>
    <mergeCell ref="A53:D53"/>
    <mergeCell ref="A61:D61"/>
    <mergeCell ref="A56:D56"/>
    <mergeCell ref="A44:C44"/>
    <mergeCell ref="A45:D45"/>
    <mergeCell ref="A1:G1"/>
    <mergeCell ref="I1:I2"/>
    <mergeCell ref="A2:G2"/>
    <mergeCell ref="B6:I6"/>
    <mergeCell ref="A5:L5"/>
    <mergeCell ref="A163:D163"/>
    <mergeCell ref="A164:D164"/>
    <mergeCell ref="A165:D165"/>
    <mergeCell ref="A73:D73"/>
    <mergeCell ref="A74:D74"/>
    <mergeCell ref="A115:D115"/>
    <mergeCell ref="A116:D116"/>
    <mergeCell ref="A162:D162"/>
    <mergeCell ref="A84:D84"/>
    <mergeCell ref="A90:D90"/>
    <mergeCell ref="A91:D91"/>
    <mergeCell ref="A101:D101"/>
    <mergeCell ref="A106:D106"/>
    <mergeCell ref="A94:C94"/>
    <mergeCell ref="A95:D95"/>
    <mergeCell ref="A160:D16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J1:L1"/>
  <sheetViews>
    <sheetView workbookViewId="0">
      <selection activeCell="N18" sqref="N18"/>
    </sheetView>
  </sheetViews>
  <sheetFormatPr defaultRowHeight="15" x14ac:dyDescent="0.25"/>
  <cols>
    <col min="10" max="12" width="9.140625" style="8"/>
  </cols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ZŠ</vt:lpstr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Štáblová Zdeňka</dc:creator>
  <cp:lastModifiedBy>Edita</cp:lastModifiedBy>
  <cp:lastPrinted>2017-12-12T10:54:00Z</cp:lastPrinted>
  <dcterms:created xsi:type="dcterms:W3CDTF">2017-10-19T13:29:37Z</dcterms:created>
  <dcterms:modified xsi:type="dcterms:W3CDTF">2019-07-25T13:07:12Z</dcterms:modified>
</cp:coreProperties>
</file>