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0400" windowHeight="7755"/>
  </bookViews>
  <sheets>
    <sheet name="Výdaje" sheetId="1" r:id="rId1"/>
  </sheets>
  <definedNames>
    <definedName name="_xlnm._FilterDatabase" localSheetId="0" hidden="1">Výdaje!$A$5:$I$653</definedName>
    <definedName name="_xlnm.Print_Titles" localSheetId="0">Výdaje!$5:$5</definedName>
    <definedName name="_xlnm.Print_Area" localSheetId="0">Výdaje!$A$1:$I$658</definedName>
  </definedNames>
  <calcPr calcId="145621"/>
</workbook>
</file>

<file path=xl/calcChain.xml><?xml version="1.0" encoding="utf-8"?>
<calcChain xmlns="http://schemas.openxmlformats.org/spreadsheetml/2006/main">
  <c r="I163" i="1" l="1"/>
  <c r="I261" i="1" l="1"/>
  <c r="F111" i="1" l="1"/>
  <c r="G111" i="1"/>
  <c r="H111" i="1"/>
  <c r="I131" i="1"/>
  <c r="I620" i="1" l="1"/>
  <c r="I375" i="1" l="1"/>
  <c r="H607" i="1" l="1"/>
  <c r="I647" i="1" l="1"/>
  <c r="I648" i="1" s="1"/>
  <c r="I644" i="1"/>
  <c r="I639" i="1"/>
  <c r="I637" i="1"/>
  <c r="I635" i="1"/>
  <c r="I631" i="1"/>
  <c r="I627" i="1"/>
  <c r="I624" i="1"/>
  <c r="I622" i="1"/>
  <c r="I616" i="1"/>
  <c r="I614" i="1"/>
  <c r="I606" i="1"/>
  <c r="I604" i="1"/>
  <c r="I602" i="1"/>
  <c r="I599" i="1"/>
  <c r="I596" i="1"/>
  <c r="I592" i="1"/>
  <c r="I585" i="1"/>
  <c r="I583" i="1"/>
  <c r="I580" i="1"/>
  <c r="I581" i="1" s="1"/>
  <c r="I571" i="1"/>
  <c r="I569" i="1"/>
  <c r="I567" i="1"/>
  <c r="I564" i="1"/>
  <c r="I562" i="1"/>
  <c r="I560" i="1"/>
  <c r="I558" i="1"/>
  <c r="I555" i="1"/>
  <c r="I546" i="1"/>
  <c r="I535" i="1"/>
  <c r="I523" i="1"/>
  <c r="I512" i="1"/>
  <c r="I501" i="1"/>
  <c r="I499" i="1"/>
  <c r="I495" i="1"/>
  <c r="I460" i="1"/>
  <c r="I453" i="1"/>
  <c r="I443" i="1"/>
  <c r="I427" i="1"/>
  <c r="I419" i="1"/>
  <c r="I410" i="1"/>
  <c r="I394" i="1"/>
  <c r="I386" i="1"/>
  <c r="I363" i="1"/>
  <c r="I360" i="1"/>
  <c r="I353" i="1"/>
  <c r="I344" i="1"/>
  <c r="I334" i="1"/>
  <c r="I332" i="1"/>
  <c r="I326" i="1"/>
  <c r="I322" i="1"/>
  <c r="I319" i="1"/>
  <c r="I310" i="1"/>
  <c r="I306" i="1"/>
  <c r="I304" i="1"/>
  <c r="I300" i="1"/>
  <c r="I280" i="1"/>
  <c r="I272" i="1"/>
  <c r="I270" i="1"/>
  <c r="I268" i="1"/>
  <c r="I266" i="1"/>
  <c r="I259" i="1"/>
  <c r="I257" i="1"/>
  <c r="I254" i="1"/>
  <c r="I251" i="1"/>
  <c r="I248" i="1"/>
  <c r="I246" i="1"/>
  <c r="I244" i="1"/>
  <c r="I242" i="1"/>
  <c r="I231" i="1"/>
  <c r="I229" i="1"/>
  <c r="I227" i="1"/>
  <c r="I224" i="1"/>
  <c r="I222" i="1"/>
  <c r="I220" i="1"/>
  <c r="I217" i="1"/>
  <c r="I215" i="1"/>
  <c r="I212" i="1"/>
  <c r="I208" i="1"/>
  <c r="I201" i="1"/>
  <c r="I190" i="1"/>
  <c r="I185" i="1"/>
  <c r="I180" i="1"/>
  <c r="I178" i="1"/>
  <c r="I143" i="1"/>
  <c r="I119" i="1"/>
  <c r="I110" i="1"/>
  <c r="I96" i="1"/>
  <c r="I79" i="1"/>
  <c r="I71" i="1"/>
  <c r="I66" i="1"/>
  <c r="I51" i="1"/>
  <c r="I52" i="1" s="1"/>
  <c r="I48" i="1"/>
  <c r="I42" i="1"/>
  <c r="I38" i="1"/>
  <c r="I18" i="1"/>
  <c r="I15" i="1"/>
  <c r="I13" i="1"/>
  <c r="I9" i="1"/>
  <c r="I7" i="1"/>
  <c r="I186" i="1" l="1"/>
  <c r="I111" i="1"/>
  <c r="I262" i="1"/>
  <c r="I607" i="1"/>
  <c r="I556" i="1"/>
  <c r="I572" i="1"/>
  <c r="I39" i="1"/>
  <c r="I273" i="1"/>
  <c r="I364" i="1"/>
  <c r="I593" i="1"/>
  <c r="I645" i="1"/>
  <c r="I49" i="1"/>
  <c r="I649" i="1" l="1"/>
  <c r="I655" i="1" s="1"/>
  <c r="G186" i="1"/>
  <c r="H186" i="1"/>
  <c r="F186" i="1"/>
  <c r="F649" i="1" l="1"/>
  <c r="G649" i="1"/>
  <c r="H649" i="1"/>
</calcChain>
</file>

<file path=xl/comments1.xml><?xml version="1.0" encoding="utf-8"?>
<comments xmlns="http://schemas.openxmlformats.org/spreadsheetml/2006/main">
  <authors>
    <author>David Plandor</author>
    <author>Jan Pavelka</author>
    <author>Hlavková Andrea</author>
    <author>Dobečková Petra</author>
    <author>Škrabal Oldřich</author>
    <author>Filipová Petra</author>
    <author>Procházková Karla</author>
    <author>Tichavská Eva</author>
  </authors>
  <commentList>
    <comment ref="I20" authorId="0">
      <text>
        <r>
          <rPr>
            <b/>
            <sz val="9"/>
            <color indexed="81"/>
            <rFont val="Tahoma"/>
            <family val="2"/>
            <charset val="238"/>
          </rPr>
          <t>David Plandor:</t>
        </r>
        <r>
          <rPr>
            <sz val="9"/>
            <color indexed="81"/>
            <rFont val="Tahoma"/>
            <family val="2"/>
            <charset val="238"/>
          </rPr>
          <t xml:space="preserve">
Navýšení mezd ze zákona (min. mzda)</t>
        </r>
      </text>
    </comment>
    <comment ref="I26" authorId="0">
      <text>
        <r>
          <rPr>
            <b/>
            <sz val="9"/>
            <color indexed="81"/>
            <rFont val="Tahoma"/>
            <family val="2"/>
            <charset val="238"/>
          </rPr>
          <t>David Plandor:</t>
        </r>
        <r>
          <rPr>
            <sz val="9"/>
            <color indexed="81"/>
            <rFont val="Tahoma"/>
            <family val="2"/>
            <charset val="238"/>
          </rPr>
          <t xml:space="preserve">
Každý rok se obnovuje část vybavení JSDH - 2015 - přilby,2016 boty, 2017 - obleky</t>
        </r>
      </text>
    </comment>
    <comment ref="I50" authorId="1">
      <text>
        <r>
          <rPr>
            <b/>
            <sz val="9"/>
            <color indexed="81"/>
            <rFont val="Tahoma"/>
            <family val="2"/>
            <charset val="238"/>
          </rPr>
          <t>Jan Pavelka:</t>
        </r>
        <r>
          <rPr>
            <sz val="9"/>
            <color indexed="81"/>
            <rFont val="Tahoma"/>
            <family val="2"/>
            <charset val="238"/>
          </rPr>
          <t xml:space="preserve">
rozšíření novinek (spíše jednorázově) je možná záležitost, která se bude realizovat v příštím roce. Nedá se vycházet z předem vytvořeného konceptu - obsah je proměnlivý.</t>
        </r>
      </text>
    </comment>
    <comment ref="I71" authorId="2">
      <text>
        <r>
          <rPr>
            <b/>
            <sz val="9"/>
            <color indexed="81"/>
            <rFont val="Tahoma"/>
            <family val="2"/>
            <charset val="238"/>
          </rPr>
          <t>Hlavková Andrea:</t>
        </r>
        <r>
          <rPr>
            <sz val="9"/>
            <color indexed="81"/>
            <rFont val="Tahoma"/>
            <family val="2"/>
            <charset val="238"/>
          </rPr>
          <t xml:space="preserve">
o dotaci se rozhoduje až v létě, zatím nerozpočtováno</t>
        </r>
      </text>
    </comment>
    <comment ref="J76" authorId="3">
      <text>
        <r>
          <rPr>
            <b/>
            <sz val="9"/>
            <color indexed="81"/>
            <rFont val="Tahoma"/>
            <family val="2"/>
            <charset val="238"/>
          </rPr>
          <t>Dobečková Petra:</t>
        </r>
        <r>
          <rPr>
            <sz val="9"/>
            <color indexed="81"/>
            <rFont val="Tahoma"/>
            <family val="2"/>
            <charset val="238"/>
          </rPr>
          <t xml:space="preserve">
Obnova turistických směrovek, map </t>
        </r>
      </text>
    </comment>
    <comment ref="J93" authorId="3">
      <text>
        <r>
          <rPr>
            <b/>
            <sz val="9"/>
            <color indexed="81"/>
            <rFont val="Tahoma"/>
            <family val="2"/>
            <charset val="238"/>
          </rPr>
          <t>Dobečková Petra:</t>
        </r>
        <r>
          <rPr>
            <sz val="9"/>
            <color indexed="81"/>
            <rFont val="Tahoma"/>
            <family val="2"/>
            <charset val="238"/>
          </rPr>
          <t xml:space="preserve">
Malba-nátěry výstavních prostor, nákup žárovek</t>
        </r>
      </text>
    </comment>
    <comment ref="I98" authorId="2">
      <text>
        <r>
          <rPr>
            <b/>
            <sz val="9"/>
            <color indexed="81"/>
            <rFont val="Tahoma"/>
            <family val="2"/>
            <charset val="238"/>
          </rPr>
          <t>Hlavková Andrea:</t>
        </r>
        <r>
          <rPr>
            <sz val="9"/>
            <color indexed="81"/>
            <rFont val="Tahoma"/>
            <family val="2"/>
            <charset val="238"/>
          </rPr>
          <t xml:space="preserve">
Předložen návrh RM na úpravu org.struktury - zřízení prac.místa správce, v případě schválení dojde k přepočtu!!</t>
        </r>
      </text>
    </comment>
    <comment ref="I107" authorId="2">
      <text>
        <r>
          <rPr>
            <b/>
            <sz val="9"/>
            <color indexed="81"/>
            <rFont val="Tahoma"/>
            <family val="2"/>
            <charset val="238"/>
          </rPr>
          <t>Dobečková Petra:</t>
        </r>
        <r>
          <rPr>
            <sz val="9"/>
            <color indexed="81"/>
            <rFont val="Tahoma"/>
            <charset val="1"/>
          </rPr>
          <t xml:space="preserve">
renovace dveří do věže + úprava zábradlí 
</t>
        </r>
      </text>
    </comment>
    <comment ref="I115" authorId="2">
      <text>
        <r>
          <rPr>
            <b/>
            <sz val="9"/>
            <color indexed="81"/>
            <rFont val="Tahoma"/>
            <family val="2"/>
            <charset val="238"/>
          </rPr>
          <t xml:space="preserve">Jílek Vladan: </t>
        </r>
        <r>
          <rPr>
            <sz val="9"/>
            <color indexed="81"/>
            <rFont val="Tahoma"/>
            <family val="2"/>
            <charset val="238"/>
          </rPr>
          <t xml:space="preserve">pan Bár k 31.12.2017 končí, většina zvukového vybavení patří p.Bárovi. Pro zajištění provozu kina bude nutné dokoupit zvukovou techniku. Částka bude upřesněna koncem listopadu.
</t>
        </r>
      </text>
    </comment>
    <comment ref="I117" authorId="2">
      <text>
        <r>
          <rPr>
            <b/>
            <sz val="9"/>
            <color indexed="81"/>
            <rFont val="Tahoma"/>
            <family val="2"/>
            <charset val="238"/>
          </rPr>
          <t>Jílek Vladan:</t>
        </r>
        <r>
          <rPr>
            <sz val="9"/>
            <color indexed="81"/>
            <rFont val="Tahoma"/>
            <family val="2"/>
            <charset val="238"/>
          </rPr>
          <t xml:space="preserve">
 navýšení z důvodu předpokládaného inflačního růstu cen filmů</t>
        </r>
      </text>
    </comment>
    <comment ref="I123" authorId="2">
      <text>
        <r>
          <rPr>
            <b/>
            <sz val="9"/>
            <color indexed="81"/>
            <rFont val="Tahoma"/>
            <family val="2"/>
            <charset val="238"/>
          </rPr>
          <t>Jílek Vladan:</t>
        </r>
        <r>
          <rPr>
            <sz val="9"/>
            <color indexed="81"/>
            <rFont val="Tahoma"/>
            <family val="2"/>
            <charset val="238"/>
          </rPr>
          <t xml:space="preserve">
založení a postupné vybavování oddělení regionální literatury</t>
        </r>
      </text>
    </comment>
    <comment ref="I124" authorId="2">
      <text>
        <r>
          <rPr>
            <b/>
            <sz val="9"/>
            <color indexed="81"/>
            <rFont val="Tahoma"/>
            <family val="2"/>
            <charset val="238"/>
          </rPr>
          <t>Jílek Vladan:</t>
        </r>
        <r>
          <rPr>
            <sz val="9"/>
            <color indexed="81"/>
            <rFont val="Tahoma"/>
            <family val="2"/>
            <charset val="238"/>
          </rPr>
          <t xml:space="preserve">
nákup 4 ks notebooků za účelem pořádání počítačových kurzů pro veřejnost</t>
        </r>
      </text>
    </comment>
    <comment ref="I125" authorId="2">
      <text>
        <r>
          <rPr>
            <b/>
            <sz val="9"/>
            <color indexed="81"/>
            <rFont val="Tahoma"/>
            <family val="2"/>
            <charset val="238"/>
          </rPr>
          <t>Jílek Vladan:</t>
        </r>
        <r>
          <rPr>
            <sz val="9"/>
            <color indexed="81"/>
            <rFont val="Tahoma"/>
            <family val="2"/>
            <charset val="238"/>
          </rPr>
          <t xml:space="preserve">
drobný materiál pro tvůrčí dílny v rámci Rodinné akademie </t>
        </r>
      </text>
    </comment>
    <comment ref="I127" authorId="2">
      <text>
        <r>
          <rPr>
            <b/>
            <sz val="9"/>
            <color indexed="81"/>
            <rFont val="Tahoma"/>
            <family val="2"/>
            <charset val="238"/>
          </rPr>
          <t xml:space="preserve">Jílek Vladan:
</t>
        </r>
        <r>
          <rPr>
            <sz val="9"/>
            <color indexed="81"/>
            <rFont val="Tahoma"/>
            <family val="2"/>
            <charset val="238"/>
          </rPr>
          <t>financování tvořivých dílen Rodinné akademie (lektoři)</t>
        </r>
        <r>
          <rPr>
            <sz val="9"/>
            <color indexed="81"/>
            <rFont val="Tahoma"/>
            <family val="2"/>
            <charset val="238"/>
          </rPr>
          <t xml:space="preserve">
</t>
        </r>
      </text>
    </comment>
    <comment ref="I129" authorId="2">
      <text>
        <r>
          <rPr>
            <b/>
            <sz val="9"/>
            <color indexed="81"/>
            <rFont val="Tahoma"/>
            <family val="2"/>
            <charset val="238"/>
          </rPr>
          <t>Jílek Vladan:</t>
        </r>
        <r>
          <rPr>
            <sz val="9"/>
            <color indexed="81"/>
            <rFont val="Tahoma"/>
            <family val="2"/>
            <charset val="238"/>
          </rPr>
          <t xml:space="preserve">
 cestovné na školení nově přijaté knihovnice</t>
        </r>
      </text>
    </comment>
    <comment ref="I139" authorId="2">
      <text>
        <r>
          <rPr>
            <b/>
            <sz val="9"/>
            <color indexed="81"/>
            <rFont val="Tahoma"/>
            <family val="2"/>
            <charset val="238"/>
          </rPr>
          <t>Jílek Vladan:</t>
        </r>
        <r>
          <rPr>
            <sz val="9"/>
            <color indexed="81"/>
            <rFont val="Tahoma"/>
            <family val="2"/>
            <charset val="238"/>
          </rPr>
          <t xml:space="preserve">
navýšení z důvodů pořádání nových akcí, např. k oslavám 100 let od vzniku samostatného čs. státu</t>
        </r>
      </text>
    </comment>
    <comment ref="I144" authorId="2">
      <text>
        <r>
          <rPr>
            <b/>
            <sz val="9"/>
            <color indexed="81"/>
            <rFont val="Tahoma"/>
            <family val="2"/>
            <charset val="238"/>
          </rPr>
          <t>Plandor David:</t>
        </r>
        <r>
          <rPr>
            <sz val="9"/>
            <color indexed="81"/>
            <rFont val="Tahoma"/>
            <family val="2"/>
            <charset val="238"/>
          </rPr>
          <t xml:space="preserve">
pan Michna k 31.12. končí. Bude navržen částečný úvazek pro správu KD(bude dořešeno změnou OS, popř. org. opatřením - ze strany TS)</t>
        </r>
      </text>
    </comment>
    <comment ref="I151" authorId="2">
      <text>
        <r>
          <rPr>
            <b/>
            <sz val="9"/>
            <color indexed="81"/>
            <rFont val="Tahoma"/>
            <family val="2"/>
            <charset val="238"/>
          </rPr>
          <t>Jílek Vladan:</t>
        </r>
        <r>
          <rPr>
            <sz val="9"/>
            <color indexed="81"/>
            <rFont val="Tahoma"/>
            <family val="2"/>
            <charset val="238"/>
          </rPr>
          <t xml:space="preserve">
obnova a doplnění zastaralého drobného majetku, zvukové aparatury, osvětlení sálu apod.+ozvučení (bedny) </t>
        </r>
        <r>
          <rPr>
            <b/>
            <sz val="9"/>
            <color indexed="81"/>
            <rFont val="Tahoma"/>
            <family val="2"/>
            <charset val="238"/>
          </rPr>
          <t>pro letní kino a využití v KD</t>
        </r>
      </text>
    </comment>
    <comment ref="I158" authorId="2">
      <text>
        <r>
          <rPr>
            <b/>
            <sz val="9"/>
            <color indexed="81"/>
            <rFont val="Tahoma"/>
            <family val="2"/>
            <charset val="238"/>
          </rPr>
          <t>Jílek Vladan:</t>
        </r>
        <r>
          <rPr>
            <sz val="9"/>
            <color indexed="81"/>
            <rFont val="Tahoma"/>
            <family val="2"/>
            <charset val="238"/>
          </rPr>
          <t xml:space="preserve">
služby grafiků souvisejících s propagací akcí, zvukařů, osvětlovačů</t>
        </r>
      </text>
    </comment>
    <comment ref="I159" authorId="2">
      <text>
        <r>
          <rPr>
            <b/>
            <sz val="9"/>
            <color indexed="81"/>
            <rFont val="Tahoma"/>
            <family val="2"/>
            <charset val="238"/>
          </rPr>
          <t>Jílek Vladan:</t>
        </r>
        <r>
          <rPr>
            <sz val="9"/>
            <color indexed="81"/>
            <rFont val="Tahoma"/>
            <family val="2"/>
            <charset val="238"/>
          </rPr>
          <t xml:space="preserve">
vymalování KD po výměně oken, nový klíčový režim, výměna poškozeného linolea atd.</t>
        </r>
      </text>
    </comment>
    <comment ref="I168" authorId="2">
      <text>
        <r>
          <rPr>
            <b/>
            <sz val="9"/>
            <color indexed="81"/>
            <rFont val="Tahoma"/>
            <family val="2"/>
            <charset val="238"/>
          </rPr>
          <t>Jílek Vladan:</t>
        </r>
        <r>
          <rPr>
            <sz val="9"/>
            <color indexed="81"/>
            <rFont val="Tahoma"/>
            <family val="2"/>
            <charset val="238"/>
          </rPr>
          <t xml:space="preserve">
 doplnění inventáře nářadí v tělocvičně</t>
        </r>
      </text>
    </comment>
    <comment ref="I169" authorId="2">
      <text>
        <r>
          <rPr>
            <b/>
            <sz val="9"/>
            <color indexed="81"/>
            <rFont val="Tahoma"/>
            <family val="2"/>
            <charset val="238"/>
          </rPr>
          <t>Jílek Vladan:</t>
        </r>
        <r>
          <rPr>
            <sz val="9"/>
            <color indexed="81"/>
            <rFont val="Tahoma"/>
            <family val="2"/>
            <charset val="238"/>
          </rPr>
          <t xml:space="preserve">
 nákupy ochranných návleků, obnova a doplnění drobného posilovacího nářadí a sportovních pomůcek</t>
        </r>
      </text>
    </comment>
    <comment ref="I175" authorId="2">
      <text>
        <r>
          <rPr>
            <b/>
            <sz val="9"/>
            <color indexed="81"/>
            <rFont val="Tahoma"/>
            <family val="2"/>
            <charset val="238"/>
          </rPr>
          <t>Jílek Vladan:</t>
        </r>
        <r>
          <rPr>
            <sz val="9"/>
            <color indexed="81"/>
            <rFont val="Tahoma"/>
            <family val="2"/>
            <charset val="238"/>
          </rPr>
          <t xml:space="preserve">
oprava vstupních dveří, opravy a výměny poškozených dveří a klik v přízemí, opravy poničených šaten</t>
        </r>
      </text>
    </comment>
    <comment ref="I177" authorId="2">
      <text>
        <r>
          <rPr>
            <b/>
            <sz val="9"/>
            <color indexed="81"/>
            <rFont val="Tahoma"/>
            <family val="2"/>
            <charset val="238"/>
          </rPr>
          <t>Hlavková Andrea:</t>
        </r>
        <r>
          <rPr>
            <sz val="9"/>
            <color indexed="81"/>
            <rFont val="Tahoma"/>
            <family val="2"/>
            <charset val="238"/>
          </rPr>
          <t xml:space="preserve">
Čistící stroj rozpočtovaný na 2017 se nepořídil, převádí se do 2018, v roce 2017 rozpočtováno 60 tis.Kč, profesionální mycí stroj s pojezdem je dražší cca 100 tis.Kč.</t>
        </r>
      </text>
    </comment>
    <comment ref="I191" authorId="4">
      <text>
        <r>
          <rPr>
            <b/>
            <sz val="9"/>
            <color indexed="81"/>
            <rFont val="Tahoma"/>
            <family val="2"/>
            <charset val="238"/>
          </rPr>
          <t>Škrabal Oldřich: Investiční akce 6</t>
        </r>
        <r>
          <rPr>
            <sz val="9"/>
            <color indexed="81"/>
            <rFont val="Tahoma"/>
            <family val="2"/>
            <charset val="238"/>
          </rPr>
          <t xml:space="preserve">
Komunikace pro zajištění obslužnosti odlehčovací komory kanalizace na Špici</t>
        </r>
      </text>
    </comment>
    <comment ref="I192" authorId="4">
      <text>
        <r>
          <rPr>
            <b/>
            <sz val="9"/>
            <color indexed="81"/>
            <rFont val="Tahoma"/>
            <family val="2"/>
            <charset val="238"/>
          </rPr>
          <t>Škrabal Oldřich: Investiční akce 1</t>
        </r>
        <r>
          <rPr>
            <sz val="9"/>
            <color indexed="81"/>
            <rFont val="Tahoma"/>
            <family val="2"/>
            <charset val="238"/>
          </rPr>
          <t xml:space="preserve">
Oprava chodníku a úprava křižovatky ulice Závišická</t>
        </r>
      </text>
    </comment>
    <comment ref="I194" authorId="4">
      <text>
        <r>
          <rPr>
            <b/>
            <sz val="9"/>
            <color indexed="81"/>
            <rFont val="Tahoma"/>
            <family val="2"/>
            <charset val="238"/>
          </rPr>
          <t>Škrabal Oldřich: Investiční akce 1</t>
        </r>
        <r>
          <rPr>
            <sz val="9"/>
            <color indexed="81"/>
            <rFont val="Tahoma"/>
            <family val="2"/>
            <charset val="238"/>
          </rPr>
          <t xml:space="preserve">
Kanalizace Závišická</t>
        </r>
      </text>
    </comment>
    <comment ref="I195" authorId="4">
      <text>
        <r>
          <rPr>
            <b/>
            <sz val="9"/>
            <color indexed="81"/>
            <rFont val="Tahoma"/>
            <family val="2"/>
            <charset val="238"/>
          </rPr>
          <t>Škrabal Oldřich: Investiční akce 9</t>
        </r>
        <r>
          <rPr>
            <sz val="9"/>
            <color indexed="81"/>
            <rFont val="Tahoma"/>
            <family val="2"/>
            <charset val="238"/>
          </rPr>
          <t xml:space="preserve">
Náměstí č. p. 31 - Muzzeum Zdeňka Buriana</t>
        </r>
      </text>
    </comment>
    <comment ref="I198" authorId="4">
      <text>
        <r>
          <rPr>
            <b/>
            <sz val="9"/>
            <color indexed="81"/>
            <rFont val="Tahoma"/>
            <charset val="1"/>
          </rPr>
          <t>Škrabal Oldřich: Investiční akce č. 5 a 7</t>
        </r>
        <r>
          <rPr>
            <sz val="9"/>
            <color indexed="81"/>
            <rFont val="Tahoma"/>
            <charset val="1"/>
          </rPr>
          <t xml:space="preserve">
Demolice volejbalových šaten a zabezpeční opěrné stěny za hasičárnou</t>
        </r>
      </text>
    </comment>
    <comment ref="I199" authorId="4">
      <text>
        <r>
          <rPr>
            <b/>
            <sz val="9"/>
            <color indexed="81"/>
            <rFont val="Tahoma"/>
            <family val="2"/>
            <charset val="238"/>
          </rPr>
          <t>Škrabal Oldřich: Investiční akce 14</t>
        </r>
        <r>
          <rPr>
            <sz val="9"/>
            <color indexed="81"/>
            <rFont val="Tahoma"/>
            <family val="2"/>
            <charset val="238"/>
          </rPr>
          <t xml:space="preserve">
Projektová příprava</t>
        </r>
      </text>
    </comment>
    <comment ref="I200" authorId="4">
      <text>
        <r>
          <rPr>
            <b/>
            <sz val="9"/>
            <color indexed="81"/>
            <rFont val="Tahoma"/>
            <family val="2"/>
            <charset val="238"/>
          </rPr>
          <t>Škrabal Oldřich: Investiční akce 11</t>
        </r>
        <r>
          <rPr>
            <sz val="9"/>
            <color indexed="81"/>
            <rFont val="Tahoma"/>
            <family val="2"/>
            <charset val="238"/>
          </rPr>
          <t xml:space="preserve">
Přístřešek pro nádoby na komunální odpad - Horní Bašta</t>
        </r>
      </text>
    </comment>
    <comment ref="I250" authorId="4">
      <text>
        <r>
          <rPr>
            <b/>
            <sz val="9"/>
            <color indexed="81"/>
            <rFont val="Tahoma"/>
            <family val="2"/>
            <charset val="238"/>
          </rPr>
          <t>Škrabal Oldřich:</t>
        </r>
        <r>
          <rPr>
            <sz val="9"/>
            <color indexed="81"/>
            <rFont val="Tahoma"/>
            <family val="2"/>
            <charset val="238"/>
          </rPr>
          <t xml:space="preserve">
Konektivita školy</t>
        </r>
      </text>
    </comment>
    <comment ref="I263" authorId="5">
      <text>
        <r>
          <rPr>
            <b/>
            <sz val="9"/>
            <color indexed="81"/>
            <rFont val="Tahoma"/>
            <family val="2"/>
            <charset val="238"/>
          </rPr>
          <t>Filipová Petra:</t>
        </r>
        <r>
          <rPr>
            <sz val="9"/>
            <color indexed="81"/>
            <rFont val="Tahoma"/>
            <family val="2"/>
            <charset val="238"/>
          </rPr>
          <t xml:space="preserve">
Obvyklé nájemné dle požadavku vlastníků pozemků zastavěných budovami města - Dům služeb č.p. 820 a tělocvična č.p. 620 (hrubý odhad, běží jednání, čekáme na ZP)</t>
        </r>
      </text>
    </comment>
    <comment ref="I265" authorId="5">
      <text>
        <r>
          <rPr>
            <b/>
            <sz val="9"/>
            <color indexed="81"/>
            <rFont val="Tahoma"/>
            <family val="2"/>
            <charset val="238"/>
          </rPr>
          <t>Filipová Petra:</t>
        </r>
        <r>
          <rPr>
            <sz val="9"/>
            <color indexed="81"/>
            <rFont val="Tahoma"/>
            <family val="2"/>
            <charset val="238"/>
          </rPr>
          <t xml:space="preserve">
Koupě pozemků pod budovami města - Dům služeb č.p. 820 a tělocvična č.p. 620 (hrubý odhad, běží jednání, čekáme na ZP)</t>
        </r>
      </text>
    </comment>
    <comment ref="I297" authorId="6">
      <text>
        <r>
          <rPr>
            <b/>
            <sz val="9"/>
            <color indexed="81"/>
            <rFont val="Tahoma"/>
            <family val="2"/>
            <charset val="238"/>
          </rPr>
          <t>Procházková Karla:</t>
        </r>
        <r>
          <rPr>
            <sz val="9"/>
            <color indexed="81"/>
            <rFont val="Tahoma"/>
            <family val="2"/>
            <charset val="238"/>
          </rPr>
          <t xml:space="preserve">
zde je běžný náklad na provozní údržbu, zámky, klíče, šrouby, lepidla, tmely, barvy, aj.., nelze každou drobnost účtovat na konkrétní dům</t>
        </r>
      </text>
    </comment>
    <comment ref="I303" authorId="6">
      <text>
        <r>
          <rPr>
            <b/>
            <sz val="9"/>
            <color indexed="81"/>
            <rFont val="Tahoma"/>
            <family val="2"/>
            <charset val="238"/>
          </rPr>
          <t>Procházková Karla:</t>
        </r>
        <r>
          <rPr>
            <sz val="9"/>
            <color indexed="81"/>
            <rFont val="Tahoma"/>
            <family val="2"/>
            <charset val="238"/>
          </rPr>
          <t xml:space="preserve">
rekonstrukce bodů NN na naměstí, oprava ulice Plaňava, Kozina, oprava mostu u ČOV na Závišické, čistění dlažby na náměstí
</t>
        </r>
        <r>
          <rPr>
            <b/>
            <sz val="9"/>
            <color indexed="81"/>
            <rFont val="Tahoma"/>
            <family val="2"/>
            <charset val="238"/>
          </rPr>
          <t xml:space="preserve">Škrabal Oldřich: Investiční akce 8 - </t>
        </r>
        <r>
          <rPr>
            <sz val="9"/>
            <color indexed="81"/>
            <rFont val="Tahoma"/>
            <family val="2"/>
            <charset val="238"/>
          </rPr>
          <t>oprava komunikace Plaňava - 2 mil. Kč</t>
        </r>
      </text>
    </comment>
    <comment ref="I305" authorId="6">
      <text>
        <r>
          <rPr>
            <b/>
            <sz val="9"/>
            <color indexed="81"/>
            <rFont val="Tahoma"/>
            <family val="2"/>
            <charset val="238"/>
          </rPr>
          <t>Procházková Karla:</t>
        </r>
        <r>
          <rPr>
            <sz val="9"/>
            <color indexed="81"/>
            <rFont val="Tahoma"/>
            <family val="2"/>
            <charset val="238"/>
          </rPr>
          <t xml:space="preserve">
nová čekárna Bařiny směr Ženklava a Libotín
</t>
        </r>
        <r>
          <rPr>
            <b/>
            <sz val="9"/>
            <color indexed="81"/>
            <rFont val="Tahoma"/>
            <family val="2"/>
            <charset val="238"/>
          </rPr>
          <t xml:space="preserve">Škrabal Oldřich: Investiční akce 10
</t>
        </r>
        <r>
          <rPr>
            <sz val="9"/>
            <color indexed="81"/>
            <rFont val="Tahoma"/>
            <family val="2"/>
            <charset val="238"/>
          </rPr>
          <t>Autobusová zastávka pod Náměstím - 400 tis. Kč</t>
        </r>
      </text>
    </comment>
    <comment ref="I315" authorId="6">
      <text>
        <r>
          <rPr>
            <b/>
            <sz val="9"/>
            <color indexed="81"/>
            <rFont val="Tahoma"/>
            <family val="2"/>
            <charset val="238"/>
          </rPr>
          <t>Procházková Karla:</t>
        </r>
        <r>
          <rPr>
            <sz val="9"/>
            <color indexed="81"/>
            <rFont val="Tahoma"/>
            <family val="2"/>
            <charset val="238"/>
          </rPr>
          <t xml:space="preserve">
na základě skutečnosti</t>
        </r>
      </text>
    </comment>
    <comment ref="I317" authorId="6">
      <text>
        <r>
          <rPr>
            <b/>
            <sz val="9"/>
            <color indexed="81"/>
            <rFont val="Tahoma"/>
            <family val="2"/>
            <charset val="238"/>
          </rPr>
          <t>Procházková Karla:</t>
        </r>
        <r>
          <rPr>
            <sz val="9"/>
            <color indexed="81"/>
            <rFont val="Tahoma"/>
            <family val="2"/>
            <charset val="238"/>
          </rPr>
          <t xml:space="preserve">
oprava venkovní omítky na budově, doplnění a oprava oplocení</t>
        </r>
      </text>
    </comment>
    <comment ref="I325" authorId="6">
      <text>
        <r>
          <rPr>
            <b/>
            <sz val="9"/>
            <color indexed="81"/>
            <rFont val="Tahoma"/>
            <family val="2"/>
            <charset val="238"/>
          </rPr>
          <t>Procházková Karla:</t>
        </r>
        <r>
          <rPr>
            <sz val="9"/>
            <color indexed="81"/>
            <rFont val="Tahoma"/>
            <family val="2"/>
            <charset val="238"/>
          </rPr>
          <t xml:space="preserve">
výměna luceren na náměstí</t>
        </r>
      </text>
    </comment>
    <comment ref="I335" authorId="6">
      <text>
        <r>
          <rPr>
            <b/>
            <sz val="9"/>
            <color indexed="81"/>
            <rFont val="Tahoma"/>
            <family val="2"/>
            <charset val="238"/>
          </rPr>
          <t>Procházková Karla:</t>
        </r>
        <r>
          <rPr>
            <sz val="9"/>
            <color indexed="81"/>
            <rFont val="Tahoma"/>
            <family val="2"/>
            <charset val="238"/>
          </rPr>
          <t xml:space="preserve">
například mřížky kolem bazénu</t>
        </r>
      </text>
    </comment>
    <comment ref="I340" authorId="6">
      <text>
        <r>
          <rPr>
            <b/>
            <sz val="9"/>
            <color indexed="81"/>
            <rFont val="Tahoma"/>
            <family val="2"/>
            <charset val="238"/>
          </rPr>
          <t>Procházková Karla:</t>
        </r>
        <r>
          <rPr>
            <sz val="9"/>
            <color indexed="81"/>
            <rFont val="Tahoma"/>
            <family val="2"/>
            <charset val="238"/>
          </rPr>
          <t xml:space="preserve">
čistění vrtu</t>
        </r>
      </text>
    </comment>
    <comment ref="I346" authorId="6">
      <text>
        <r>
          <rPr>
            <b/>
            <sz val="9"/>
            <color indexed="81"/>
            <rFont val="Tahoma"/>
            <family val="2"/>
            <charset val="238"/>
          </rPr>
          <t>Procházková Karla:</t>
        </r>
        <r>
          <rPr>
            <sz val="9"/>
            <color indexed="81"/>
            <rFont val="Tahoma"/>
            <family val="2"/>
            <charset val="238"/>
          </rPr>
          <t xml:space="preserve">
na základě skutečnosti</t>
        </r>
      </text>
    </comment>
    <comment ref="I347" authorId="6">
      <text>
        <r>
          <rPr>
            <b/>
            <sz val="9"/>
            <color indexed="81"/>
            <rFont val="Tahoma"/>
            <family val="2"/>
            <charset val="238"/>
          </rPr>
          <t>Procházková Karla:</t>
        </r>
        <r>
          <rPr>
            <sz val="9"/>
            <color indexed="81"/>
            <rFont val="Tahoma"/>
            <family val="2"/>
            <charset val="238"/>
          </rPr>
          <t xml:space="preserve">
na základě skutečnosti</t>
        </r>
      </text>
    </comment>
    <comment ref="I349" authorId="6">
      <text>
        <r>
          <rPr>
            <b/>
            <sz val="9"/>
            <color indexed="81"/>
            <rFont val="Tahoma"/>
            <family val="2"/>
            <charset val="238"/>
          </rPr>
          <t>Procházková Karla:</t>
        </r>
        <r>
          <rPr>
            <sz val="9"/>
            <color indexed="81"/>
            <rFont val="Tahoma"/>
            <family val="2"/>
            <charset val="238"/>
          </rPr>
          <t xml:space="preserve">
na základě skutečnosti</t>
        </r>
      </text>
    </comment>
    <comment ref="I352" authorId="6">
      <text>
        <r>
          <rPr>
            <b/>
            <sz val="9"/>
            <color indexed="81"/>
            <rFont val="Tahoma"/>
            <family val="2"/>
            <charset val="238"/>
          </rPr>
          <t>Procházková Karla:</t>
        </r>
        <r>
          <rPr>
            <sz val="9"/>
            <color indexed="81"/>
            <rFont val="Tahoma"/>
            <family val="2"/>
            <charset val="238"/>
          </rPr>
          <t xml:space="preserve">
budovsa TS, oprava střešní krytiny, dvojvrata</t>
        </r>
      </text>
    </comment>
    <comment ref="I356" authorId="6">
      <text>
        <r>
          <rPr>
            <b/>
            <sz val="9"/>
            <color indexed="81"/>
            <rFont val="Tahoma"/>
            <family val="2"/>
            <charset val="238"/>
          </rPr>
          <t>Procházková Karla:</t>
        </r>
        <r>
          <rPr>
            <sz val="9"/>
            <color indexed="81"/>
            <rFont val="Tahoma"/>
            <family val="2"/>
            <charset val="238"/>
          </rPr>
          <t xml:space="preserve">
na základě skutečnosti</t>
        </r>
      </text>
    </comment>
    <comment ref="I359" authorId="6">
      <text>
        <r>
          <rPr>
            <b/>
            <sz val="9"/>
            <color indexed="81"/>
            <rFont val="Tahoma"/>
            <family val="2"/>
            <charset val="238"/>
          </rPr>
          <t>Procházková Karla:</t>
        </r>
        <r>
          <rPr>
            <sz val="9"/>
            <color indexed="81"/>
            <rFont val="Tahoma"/>
            <family val="2"/>
            <charset val="238"/>
          </rPr>
          <t xml:space="preserve">
protipožární vstupní bytové dveře, rekonstrkukce elektro, ventily </t>
        </r>
      </text>
    </comment>
    <comment ref="I444" authorId="2">
      <text>
        <r>
          <rPr>
            <b/>
            <sz val="9"/>
            <color indexed="81"/>
            <rFont val="Tahoma"/>
            <family val="2"/>
            <charset val="238"/>
          </rPr>
          <t>Hlavková Andrea:</t>
        </r>
        <r>
          <rPr>
            <sz val="9"/>
            <color indexed="81"/>
            <rFont val="Tahoma"/>
            <family val="2"/>
            <charset val="238"/>
          </rPr>
          <t xml:space="preserve">
V případě, že po volbách některý nebo oba uvolnění zastupitelé již nebudou pokračovat, náleží jim ze zákona odchodné. Celkem za oba cca 580 tis.Kč. Od 2018 změna zákona - pokud schválí zastupitelstvo, proplácí se při odchodu dovolená. Není zapracováno!</t>
        </r>
      </text>
    </comment>
    <comment ref="I459" authorId="2">
      <text>
        <r>
          <rPr>
            <b/>
            <sz val="9"/>
            <color indexed="81"/>
            <rFont val="Tahoma"/>
            <charset val="1"/>
          </rPr>
          <t>Hlavková Andrea:</t>
        </r>
        <r>
          <rPr>
            <sz val="9"/>
            <color indexed="81"/>
            <rFont val="Tahoma"/>
            <charset val="1"/>
          </rPr>
          <t xml:space="preserve">
Vratka dle předběžného vyúčtování voleb do poslan.sněmovny předloženého k 30.11.2017</t>
        </r>
      </text>
    </comment>
    <comment ref="I469" authorId="0">
      <text>
        <r>
          <rPr>
            <b/>
            <sz val="9"/>
            <color indexed="81"/>
            <rFont val="Tahoma"/>
            <family val="2"/>
            <charset val="238"/>
          </rPr>
          <t>David Plandor:</t>
        </r>
        <r>
          <rPr>
            <sz val="9"/>
            <color indexed="81"/>
            <rFont val="Tahoma"/>
            <family val="2"/>
            <charset val="238"/>
          </rPr>
          <t xml:space="preserve">
kontinuální modernizace techniky, v roce 2017 - obnova PC a notebooků, mob. telefonů, zrychlení internetu - převedení na privátní síť - vyhrazené připojení, počítačky mincí a bankovek, tiskárny čarových kódů atd. </t>
        </r>
      </text>
    </comment>
    <comment ref="I477" authorId="2">
      <text>
        <r>
          <rPr>
            <b/>
            <sz val="9"/>
            <color indexed="81"/>
            <rFont val="Tahoma"/>
            <family val="2"/>
            <charset val="238"/>
          </rPr>
          <t>Hlavková Andrea:</t>
        </r>
        <r>
          <rPr>
            <sz val="9"/>
            <color indexed="81"/>
            <rFont val="Tahoma"/>
            <family val="2"/>
            <charset val="238"/>
          </rPr>
          <t xml:space="preserve">
Dříve se využívalo na jednorázové pojištění. Na základě nové smlouvy s ČP se již nevyužívá. V letošním roce se zde zaúčtoval doplatek z pojistky na městskou policii - ukončení smlouvy.</t>
        </r>
      </text>
    </comment>
    <comment ref="I480" authorId="2">
      <text>
        <r>
          <rPr>
            <b/>
            <sz val="9"/>
            <color indexed="81"/>
            <rFont val="Tahoma"/>
            <family val="2"/>
            <charset val="238"/>
          </rPr>
          <t>Hlavková Andrea:</t>
        </r>
        <r>
          <rPr>
            <sz val="9"/>
            <color indexed="81"/>
            <rFont val="Tahoma"/>
            <family val="2"/>
            <charset val="238"/>
          </rPr>
          <t xml:space="preserve">
Pan starosta žádá navýšit o 200 tis.Kč na grafický manuál. Zatím není zapracováno!!!!</t>
        </r>
      </text>
    </comment>
    <comment ref="I482" authorId="2">
      <text>
        <r>
          <rPr>
            <b/>
            <sz val="9"/>
            <color indexed="81"/>
            <rFont val="Tahoma"/>
            <family val="2"/>
            <charset val="238"/>
          </rPr>
          <t>Hlavková Andrea:</t>
        </r>
        <r>
          <rPr>
            <sz val="9"/>
            <color indexed="81"/>
            <rFont val="Tahoma"/>
            <family val="2"/>
            <charset val="238"/>
          </rPr>
          <t xml:space="preserve">
Jde o neiv.položku do 40 tis.Kč např. software Microsoft Office</t>
        </r>
      </text>
    </comment>
    <comment ref="I494" authorId="0">
      <text>
        <r>
          <rPr>
            <b/>
            <sz val="9"/>
            <color indexed="81"/>
            <rFont val="Tahoma"/>
            <family val="2"/>
            <charset val="238"/>
          </rPr>
          <t>David Plandor:</t>
        </r>
        <r>
          <rPr>
            <sz val="9"/>
            <color indexed="81"/>
            <rFont val="Tahoma"/>
            <family val="2"/>
            <charset val="238"/>
          </rPr>
          <t xml:space="preserve">
Software dle zařazení - jiná POL dle charakteru.
</t>
        </r>
        <r>
          <rPr>
            <b/>
            <sz val="9"/>
            <color indexed="81"/>
            <rFont val="Tahoma"/>
            <family val="2"/>
            <charset val="238"/>
          </rPr>
          <t xml:space="preserve">Hlávková Andrea: </t>
        </r>
        <r>
          <rPr>
            <sz val="9"/>
            <color indexed="81"/>
            <rFont val="Tahoma"/>
            <family val="2"/>
            <charset val="238"/>
          </rPr>
          <t>Na případné rozšíření IS Vera (jde o inv.položku)</t>
        </r>
      </text>
    </comment>
    <comment ref="I496" authorId="2">
      <text>
        <r>
          <rPr>
            <b/>
            <sz val="9"/>
            <color indexed="81"/>
            <rFont val="Tahoma"/>
            <family val="2"/>
            <charset val="238"/>
          </rPr>
          <t>Hlavková Andrea:</t>
        </r>
        <r>
          <rPr>
            <sz val="9"/>
            <color indexed="81"/>
            <rFont val="Tahoma"/>
            <family val="2"/>
            <charset val="238"/>
          </rPr>
          <t xml:space="preserve">
Stravenky zaměstnancům - podíl ze soc.fondu (26 Kč na stravenku)</t>
        </r>
      </text>
    </comment>
    <comment ref="I497" authorId="2">
      <text>
        <r>
          <rPr>
            <b/>
            <sz val="9"/>
            <color indexed="81"/>
            <rFont val="Tahoma"/>
            <family val="2"/>
            <charset val="238"/>
          </rPr>
          <t>Plandor David:</t>
        </r>
        <r>
          <rPr>
            <sz val="9"/>
            <color indexed="81"/>
            <rFont val="Tahoma"/>
            <family val="2"/>
            <charset val="238"/>
          </rPr>
          <t xml:space="preserve">
ošatné 100tis. pro zaměstnance  + ošatné za svatební obřady 40tis. Starosta předloží nový návrh zásad na tvorbu a čerpání FKSP. Podrobný návrh ošatného viz příloha.</t>
        </r>
      </text>
    </comment>
    <comment ref="I500" authorId="2">
      <text>
        <r>
          <rPr>
            <b/>
            <sz val="9"/>
            <color indexed="81"/>
            <rFont val="Tahoma"/>
            <family val="2"/>
            <charset val="238"/>
          </rPr>
          <t>Hlavková Andrea:</t>
        </r>
        <r>
          <rPr>
            <sz val="9"/>
            <color indexed="81"/>
            <rFont val="Tahoma"/>
            <family val="2"/>
            <charset val="238"/>
          </rPr>
          <t xml:space="preserve">
Stravenky zaměstnancům - podíl úřadu (30 Kč na stravenku)</t>
        </r>
      </text>
    </comment>
    <comment ref="I559" authorId="7">
      <text>
        <r>
          <rPr>
            <b/>
            <sz val="9"/>
            <color indexed="81"/>
            <rFont val="Tahoma"/>
            <family val="2"/>
            <charset val="238"/>
          </rPr>
          <t>Tichavská Eva:</t>
        </r>
        <r>
          <rPr>
            <sz val="9"/>
            <color indexed="81"/>
            <rFont val="Tahoma"/>
            <family val="2"/>
            <charset val="238"/>
          </rPr>
          <t xml:space="preserve">
Každoroční navyšování z důvodu neuspokojení výši požadovaných financí za občany našeho města. Lze očekávat navýšení žádostí a výši částek, neboť Štramberk nemá síť sociálních služeb a tudíž je potřeba podporovat služby sídlicí v jiných městech, které jsou poskytovány i našim občanům (terénní nebo pobytové).  Služby jsou zřizovateli tlačeny ke shánění si finančních prostředků od těch obcí, jejimž občanům danou službu poskytují. </t>
        </r>
      </text>
    </comment>
    <comment ref="I568" authorId="2">
      <text>
        <r>
          <rPr>
            <b/>
            <sz val="9"/>
            <color indexed="81"/>
            <rFont val="Tahoma"/>
            <family val="2"/>
            <charset val="238"/>
          </rPr>
          <t>Tichavská Eva:</t>
        </r>
        <r>
          <rPr>
            <sz val="9"/>
            <color indexed="81"/>
            <rFont val="Tahoma"/>
            <family val="2"/>
            <charset val="238"/>
          </rPr>
          <t xml:space="preserve">
Od nového roku zrušen, prostředky převedeny na ORG 6210.</t>
        </r>
      </text>
    </comment>
    <comment ref="I586" authorId="2">
      <text>
        <r>
          <rPr>
            <b/>
            <sz val="9"/>
            <color indexed="81"/>
            <rFont val="Tahoma"/>
            <charset val="1"/>
          </rPr>
          <t>Finanční výbor:</t>
        </r>
        <r>
          <rPr>
            <sz val="9"/>
            <color indexed="81"/>
            <rFont val="Tahoma"/>
            <charset val="1"/>
          </rPr>
          <t xml:space="preserve">
Zvážit navýšení o příspěvek na pomůpcky hrazené rodiči-zvýšení motivace pro umístění dětí do ZŠ Štramberk</t>
        </r>
      </text>
    </comment>
    <comment ref="I590" authorId="2">
      <text>
        <r>
          <rPr>
            <b/>
            <sz val="9"/>
            <color indexed="81"/>
            <rFont val="Tahoma"/>
            <family val="2"/>
            <charset val="238"/>
          </rPr>
          <t>Hlavková Andrea:</t>
        </r>
        <r>
          <rPr>
            <sz val="9"/>
            <color indexed="81"/>
            <rFont val="Tahoma"/>
            <family val="2"/>
            <charset val="238"/>
          </rPr>
          <t xml:space="preserve">
Průtoková dotace pro ZŠ z min.školství na šablony (stejná částka i v příjmech)</t>
        </r>
      </text>
    </comment>
    <comment ref="I612" authorId="2">
      <text>
        <r>
          <rPr>
            <b/>
            <sz val="9"/>
            <color indexed="81"/>
            <rFont val="Tahoma"/>
            <family val="2"/>
            <charset val="238"/>
          </rPr>
          <t xml:space="preserve">Krysová Radka:
</t>
        </r>
        <r>
          <rPr>
            <sz val="9"/>
            <color indexed="81"/>
            <rFont val="Tahoma"/>
            <family val="2"/>
            <charset val="238"/>
          </rPr>
          <t xml:space="preserve">uložení odpadu; odvoz odpadů: komunálního, tříděného, nebezpečného, velkoobjemového, biologického, biologicky nerozložitelného,…, přeúčtování na odd. technické správy </t>
        </r>
        <r>
          <rPr>
            <sz val="9"/>
            <color indexed="81"/>
            <rFont val="Tahoma"/>
            <family val="2"/>
            <charset val="238"/>
          </rPr>
          <t xml:space="preserve">
</t>
        </r>
      </text>
    </comment>
    <comment ref="I619" authorId="2">
      <text>
        <r>
          <rPr>
            <b/>
            <sz val="9"/>
            <color indexed="81"/>
            <rFont val="Tahoma"/>
            <family val="2"/>
            <charset val="238"/>
          </rPr>
          <t>Krysová Radka:</t>
        </r>
        <r>
          <rPr>
            <sz val="9"/>
            <color indexed="81"/>
            <rFont val="Tahoma"/>
            <family val="2"/>
            <charset val="238"/>
          </rPr>
          <t xml:space="preserve">
*MŠ Bařiny Ekoprogramy (vnitřní, venkovní) 5000 Kč
*MŠ Zauličí Ekoprogramy (vnitřní, venkovní) 5000 Kč
*ZŠ Štramberk Nová 1. třída – podzim - Jarošův statek (všechny současné třídy 1. stupně dostaly proplacen program v Jarošově statku na podzim 2017) 3000 Kč
*Jeden ročník prvního stupně  ZŠ (nejspíš 4. třídy) – pobytový  3-denní program např. v Envicentru ve Vysokém Poli na Valašsku http://www.prokrajinu.eu/ 25000 Kč
*Jeden ročník druhého  stupně ZŠ (nejspíš 6. třídy) – pobytový 5-ti denní program (např. v Kaprálově mlýně u Ochozu u Brna v Moravském krasu) http://www.kapraluvmlyn.cz/?idm=13
65000 Kč
*Ekoprogramy pro ostatní třídy na škole (vnitřní i venkovní) 7000 Kč
*Doprava – skládka ASOMPO Životice 3000 Kč
*Doprava – třídička a skládka Frýdek-Místek 5000 Kč
*Odměna pro žáky pracující v Ekotýmu (exkurze) 3000 Kč
*Den Země Tradiční oslava Dne Země ve spolupráci s MÚ Kopřivnice, DDM Kopřivnice, DDM Štramberk a dalšími organizacemi 5000 Kč
*Seminář o kompostování s důrazem na komunitní kompostování na Bařinách-Seminář vedený odbornými lektory  se závěrečným slosováním o věcné ceny  7000 Kč
Celkem 133.000 Kč
Podrobné vysvětlení viz textová příloha</t>
        </r>
      </text>
    </comment>
    <comment ref="I621" authorId="2">
      <text>
        <r>
          <rPr>
            <b/>
            <sz val="9"/>
            <color indexed="81"/>
            <rFont val="Tahoma"/>
            <family val="2"/>
            <charset val="238"/>
          </rPr>
          <t>Krysová Radka:</t>
        </r>
        <r>
          <rPr>
            <sz val="9"/>
            <color indexed="81"/>
            <rFont val="Tahoma"/>
            <family val="2"/>
            <charset val="238"/>
          </rPr>
          <t xml:space="preserve">
Dala jsem částku, na kterou se letos vyšplhala péče o dřeviny. V příštím roce mám v plánu například ošetřit všechny dřeviny ve vstupním prostoru Národního sadu včetně kontroly, případně výměny bezpečnostních vazeb (cenová nabídka na 58 500 Kč). Každoročně ošetřujeme nebo kácíme dřeviny, zejména dřeviny napadené jmelím. Využívám k tomu práci stromolezců. Kácení v lese (zejména výběrová těžba kůrovcem napadených stromů) se objevuje v příjmech stejně jako prodej dřeva za pokácené stromy mimo les. Vzhledem k tomu, že kácení mimo les je většinou rizikové, ceny jsou vyšší než příjmy za dřevní hmotu). 
Bylo by také vhodné mít elektronickou evidenci minimálně stromů, které mají bezpečnostní vazby pod portálem Stromy pod kontrolou. 
</t>
        </r>
      </text>
    </comment>
    <comment ref="I632" authorId="2">
      <text>
        <r>
          <rPr>
            <b/>
            <sz val="9"/>
            <color indexed="81"/>
            <rFont val="Tahoma"/>
            <family val="2"/>
            <charset val="238"/>
          </rPr>
          <t>Krysová Radka:</t>
        </r>
        <r>
          <rPr>
            <sz val="9"/>
            <color indexed="81"/>
            <rFont val="Tahoma"/>
            <family val="2"/>
            <charset val="238"/>
          </rPr>
          <t xml:space="preserve">
Budeme-li si nějaké úpravy, opravy dělat sami, bude postačovat nákup materiálu (bylo by vhodné např. opravit schody u jeskyně)
</t>
        </r>
      </text>
    </comment>
    <comment ref="I633" authorId="2">
      <text>
        <r>
          <rPr>
            <b/>
            <sz val="9"/>
            <color indexed="81"/>
            <rFont val="Tahoma"/>
            <family val="2"/>
            <charset val="238"/>
          </rPr>
          <t>Krysová Radka:</t>
        </r>
        <r>
          <rPr>
            <sz val="9"/>
            <color indexed="81"/>
            <rFont val="Tahoma"/>
            <family val="2"/>
            <charset val="238"/>
          </rPr>
          <t xml:space="preserve">
Vysypání pěšiny k jeskyni (cenová nabídka na 40 000 Kč za rozvezení a udusání štěrku z 1 tatry s tím, že jde o odhad a cena se ještě může měnit); každoroční prosekání výhledů a okolí pěšin; bude-li nutná opět oprava další části zábradlí.</t>
        </r>
      </text>
    </comment>
    <comment ref="I641" authorId="2">
      <text>
        <r>
          <rPr>
            <b/>
            <sz val="9"/>
            <color indexed="81"/>
            <rFont val="Tahoma"/>
            <family val="2"/>
            <charset val="238"/>
          </rPr>
          <t>Krysová Radka:</t>
        </r>
        <r>
          <rPr>
            <sz val="9"/>
            <color indexed="81"/>
            <rFont val="Tahoma"/>
            <family val="2"/>
            <charset val="238"/>
          </rPr>
          <t xml:space="preserve">
Pokud bychom některé dřeviny vysazovali sami.</t>
        </r>
      </text>
    </comment>
    <comment ref="I642" authorId="2">
      <text>
        <r>
          <rPr>
            <b/>
            <sz val="9"/>
            <color indexed="81"/>
            <rFont val="Tahoma"/>
            <family val="2"/>
            <charset val="238"/>
          </rPr>
          <t>Krysová Radka:</t>
        </r>
        <r>
          <rPr>
            <sz val="9"/>
            <color indexed="81"/>
            <rFont val="Tahoma"/>
            <family val="2"/>
            <charset val="238"/>
          </rPr>
          <t xml:space="preserve">
Kosení, výřezy náletů ve významných lokalitách (Zámecký vrch, Horečky, Tořičová louka), výsadby v rámci náhradních výsadeb za pokácené dřeviny v majetku města, každoroční výřez náletů v okolí Trúby, atp. Každoročně píši žádosti o dotace z PPK a dostáváme příspěvky na péči na některé lokality. Vzhledem k tomu, že o jejich přidělení (na kterou lokalitu a kolik)  jsme informování až v průběhu roku, nezapsala jsem to do příjmů PPK. V průběhu roku to však dle aktuálních informací doplňuji. 
</t>
        </r>
      </text>
    </comment>
    <comment ref="I643" authorId="2">
      <text>
        <r>
          <rPr>
            <b/>
            <sz val="9"/>
            <color indexed="81"/>
            <rFont val="Tahoma"/>
            <family val="2"/>
            <charset val="238"/>
          </rPr>
          <t>Krysová Radka:</t>
        </r>
        <r>
          <rPr>
            <sz val="9"/>
            <color indexed="81"/>
            <rFont val="Tahoma"/>
            <family val="2"/>
            <charset val="238"/>
          </rPr>
          <t xml:space="preserve">
Bude-li potřeba např. opravit něco na Sluneční stezce nebo Lašské naučné stezce.</t>
        </r>
      </text>
    </comment>
  </commentList>
</comments>
</file>

<file path=xl/sharedStrings.xml><?xml version="1.0" encoding="utf-8"?>
<sst xmlns="http://schemas.openxmlformats.org/spreadsheetml/2006/main" count="2662" uniqueCount="457">
  <si>
    <t>00298468 Město Štramberk</t>
  </si>
  <si>
    <t>11.10.2017</t>
  </si>
  <si>
    <t>Náměstí 9 Štramberk</t>
  </si>
  <si>
    <t>ORJ</t>
  </si>
  <si>
    <t>ORG</t>
  </si>
  <si>
    <t>ODPA</t>
  </si>
  <si>
    <t>POL</t>
  </si>
  <si>
    <t>Popis</t>
  </si>
  <si>
    <t>SR</t>
  </si>
  <si>
    <t>UR</t>
  </si>
  <si>
    <t>5909</t>
  </si>
  <si>
    <t>Ostatní neinvestiční výdaje jinde nezařazené</t>
  </si>
  <si>
    <t>20</t>
  </si>
  <si>
    <t>002010</t>
  </si>
  <si>
    <t>3419</t>
  </si>
  <si>
    <t>5222</t>
  </si>
  <si>
    <t>Neinvestiční transfery spolkům</t>
  </si>
  <si>
    <t>ORG 002010        Příspěvky sportovním klubům</t>
  </si>
  <si>
    <t>002020</t>
  </si>
  <si>
    <t>3429</t>
  </si>
  <si>
    <t>ORG 002020        Příspěvky spolkům - zájmová činnost</t>
  </si>
  <si>
    <t>002021</t>
  </si>
  <si>
    <t>2143</t>
  </si>
  <si>
    <t>5139</t>
  </si>
  <si>
    <t>Nákup materiálu j.n.</t>
  </si>
  <si>
    <t>5169</t>
  </si>
  <si>
    <t>Nákup ostatních služeb</t>
  </si>
  <si>
    <t>ORG 002021        Podpora marketingu akcí ve městě</t>
  </si>
  <si>
    <t>002030</t>
  </si>
  <si>
    <t>3421</t>
  </si>
  <si>
    <t>ORG 002030        DDM-příspěvek</t>
  </si>
  <si>
    <t>002040</t>
  </si>
  <si>
    <t>5311</t>
  </si>
  <si>
    <t>5171</t>
  </si>
  <si>
    <t>Opravy a udržování</t>
  </si>
  <si>
    <t>5321</t>
  </si>
  <si>
    <t>Neinvestiční transfery obcím</t>
  </si>
  <si>
    <t>ORG 002040        Městská policie</t>
  </si>
  <si>
    <t>002050</t>
  </si>
  <si>
    <t>5512</t>
  </si>
  <si>
    <t>5019</t>
  </si>
  <si>
    <t>Ostatní platy</t>
  </si>
  <si>
    <t>5021</t>
  </si>
  <si>
    <t>Ostatní osobní výdaje</t>
  </si>
  <si>
    <t>5031</t>
  </si>
  <si>
    <t>Povinné pojistné na sociální zabezpečení a příspěvek na státní politiku zamě</t>
  </si>
  <si>
    <t>5032</t>
  </si>
  <si>
    <t>Povinné pojištění na veřejné zdravotní pojištění</t>
  </si>
  <si>
    <t>5039</t>
  </si>
  <si>
    <t>Ostatní povinné pojistné placené zaměstnavatelem</t>
  </si>
  <si>
    <t>5132</t>
  </si>
  <si>
    <t>Ochranné pomůcky</t>
  </si>
  <si>
    <t>5136</t>
  </si>
  <si>
    <t>Knihy, učební pomůcky a tisk</t>
  </si>
  <si>
    <t>5137</t>
  </si>
  <si>
    <t>Drobný hmotný dlouhodobý majetek</t>
  </si>
  <si>
    <t>5151</t>
  </si>
  <si>
    <t>Studená voda</t>
  </si>
  <si>
    <t>5153</t>
  </si>
  <si>
    <t>Plyn</t>
  </si>
  <si>
    <t>5154</t>
  </si>
  <si>
    <t>Elektrická energie</t>
  </si>
  <si>
    <t>5156</t>
  </si>
  <si>
    <t>Pohonné hmoty a maziva</t>
  </si>
  <si>
    <t>5162</t>
  </si>
  <si>
    <t>Služby telekomunikací a radiokomunikací</t>
  </si>
  <si>
    <t>5164</t>
  </si>
  <si>
    <t>Nájemné</t>
  </si>
  <si>
    <t>5167</t>
  </si>
  <si>
    <t>Služby školení a vzdělávání</t>
  </si>
  <si>
    <t>6402</t>
  </si>
  <si>
    <t>5366</t>
  </si>
  <si>
    <t>Výdaje z finančního vypořádání z minulých let mezi krajem a obcemi</t>
  </si>
  <si>
    <t>ORG 002050        JPO II</t>
  </si>
  <si>
    <t>ORJ 20         Starosta</t>
  </si>
  <si>
    <t>21</t>
  </si>
  <si>
    <t>002110</t>
  </si>
  <si>
    <t>5212</t>
  </si>
  <si>
    <t>ORG 002110        Civilní obrana</t>
  </si>
  <si>
    <t>002120</t>
  </si>
  <si>
    <t>6171</t>
  </si>
  <si>
    <t>5175</t>
  </si>
  <si>
    <t>Pohoštění</t>
  </si>
  <si>
    <t>5181</t>
  </si>
  <si>
    <t>Poskytnuté zálohy vnitřním organizačním jednotkám</t>
  </si>
  <si>
    <t>5194</t>
  </si>
  <si>
    <t>Věcné dary</t>
  </si>
  <si>
    <t>ORG 002120        Reprefond</t>
  </si>
  <si>
    <t>ORJ 21         Sekretariát starosty</t>
  </si>
  <si>
    <t>23</t>
  </si>
  <si>
    <t>002310</t>
  </si>
  <si>
    <t>2141</t>
  </si>
  <si>
    <t>5011</t>
  </si>
  <si>
    <t>Platy zaměstnanců v pracovním poměru</t>
  </si>
  <si>
    <t>5138</t>
  </si>
  <si>
    <t>Nákup zboží (za účelem dalšího prodeje)</t>
  </si>
  <si>
    <t>5152</t>
  </si>
  <si>
    <t>Teplo</t>
  </si>
  <si>
    <t>5173</t>
  </si>
  <si>
    <t>Cestovné (tuzemské i zahraniční)</t>
  </si>
  <si>
    <t>ORG 002310        MIC (Městské informační centrum)</t>
  </si>
  <si>
    <t>002312</t>
  </si>
  <si>
    <t>ORG 002312        MIC-dotace (TIC) - 7.etapa</t>
  </si>
  <si>
    <t>002320</t>
  </si>
  <si>
    <t>ORG 002320        Propagace</t>
  </si>
  <si>
    <t>002330</t>
  </si>
  <si>
    <t>3349</t>
  </si>
  <si>
    <t>ORG 002330        Štramberské novinky</t>
  </si>
  <si>
    <t>002450</t>
  </si>
  <si>
    <t>3313</t>
  </si>
  <si>
    <t>ORG 002450        Kino</t>
  </si>
  <si>
    <t>002460</t>
  </si>
  <si>
    <t>3314</t>
  </si>
  <si>
    <t>ORG 002460        Městská knihovna</t>
  </si>
  <si>
    <t>002470</t>
  </si>
  <si>
    <t>3315</t>
  </si>
  <si>
    <t>5163</t>
  </si>
  <si>
    <t>Služby peněžních ústavů</t>
  </si>
  <si>
    <t>ORG 002470        Muzeum Zdeňka Buriana</t>
  </si>
  <si>
    <t>002480</t>
  </si>
  <si>
    <t>3319</t>
  </si>
  <si>
    <t>5041</t>
  </si>
  <si>
    <t>Odměny za užití duševního vlastnictví</t>
  </si>
  <si>
    <t>5161</t>
  </si>
  <si>
    <t>Poštovní služby</t>
  </si>
  <si>
    <t>5192</t>
  </si>
  <si>
    <t>Poskytnuté náhrady</t>
  </si>
  <si>
    <t>ORG 002480        Kulturní programy</t>
  </si>
  <si>
    <t>002490</t>
  </si>
  <si>
    <t>3392</t>
  </si>
  <si>
    <t>5134</t>
  </si>
  <si>
    <t>Prádlo, oděv a obuv</t>
  </si>
  <si>
    <t>5424</t>
  </si>
  <si>
    <t>Náhrady mezd v době nemoci</t>
  </si>
  <si>
    <t>ORG 002490        Kulturní dům</t>
  </si>
  <si>
    <t>002500</t>
  </si>
  <si>
    <t>3412</t>
  </si>
  <si>
    <t>6121</t>
  </si>
  <si>
    <t>Budovy, haly a stavby</t>
  </si>
  <si>
    <t>ORG 002500        Tělocvična</t>
  </si>
  <si>
    <t>002520</t>
  </si>
  <si>
    <t>ORG 002520        Organizace drobných soutěží</t>
  </si>
  <si>
    <t>002540</t>
  </si>
  <si>
    <t>ORG 002540        Dětská hřiště</t>
  </si>
  <si>
    <t>002600</t>
  </si>
  <si>
    <t>3321</t>
  </si>
  <si>
    <t>ORG 002600        Trúba</t>
  </si>
  <si>
    <t>30</t>
  </si>
  <si>
    <t>003002</t>
  </si>
  <si>
    <t>2221</t>
  </si>
  <si>
    <t>5193</t>
  </si>
  <si>
    <t>Výdaje na dopravní územní obslužnost</t>
  </si>
  <si>
    <t>2292</t>
  </si>
  <si>
    <t>ORG 003002        Autobusová doprava-provoz</t>
  </si>
  <si>
    <t>003110</t>
  </si>
  <si>
    <t>2219</t>
  </si>
  <si>
    <t>6122</t>
  </si>
  <si>
    <t>Stroje, přístroje a zařízení</t>
  </si>
  <si>
    <t>2321</t>
  </si>
  <si>
    <t>3613</t>
  </si>
  <si>
    <t>3639</t>
  </si>
  <si>
    <t>ORG 003110        Investiční a projektové náklady</t>
  </si>
  <si>
    <t>003112</t>
  </si>
  <si>
    <t>6409</t>
  </si>
  <si>
    <t>ORG 003112        Drobné projekty</t>
  </si>
  <si>
    <t>003113</t>
  </si>
  <si>
    <t>ORG 003113        Rezerva na nepředpokládané opravy</t>
  </si>
  <si>
    <t>003202</t>
  </si>
  <si>
    <t>ORG 003202        Projekt-Čistší Štramberk</t>
  </si>
  <si>
    <t>003204</t>
  </si>
  <si>
    <t>ORG 003204        Projekt-Digitální úřad 21.století</t>
  </si>
  <si>
    <t>003205</t>
  </si>
  <si>
    <t>5329</t>
  </si>
  <si>
    <t>Ostatní neinvestiční transfery veřejným rozpočtům územní úrovně</t>
  </si>
  <si>
    <t>ORG 003205        Projekt-Protipovodňová opatřen</t>
  </si>
  <si>
    <t>003206</t>
  </si>
  <si>
    <t>ORG 003206        Projekt-Kropící vůz</t>
  </si>
  <si>
    <t>003207</t>
  </si>
  <si>
    <t>3726</t>
  </si>
  <si>
    <t>ORG 003207        Projekt-Nakládání s odpady</t>
  </si>
  <si>
    <t>003209</t>
  </si>
  <si>
    <t>ORG 003209        Projekt-Nákup dopravních automobilů pro JPO</t>
  </si>
  <si>
    <t>003214</t>
  </si>
  <si>
    <t>ORG 003214        Projekt-Snížení en.nároč.veř.budov - MÚ, Radnice, KD</t>
  </si>
  <si>
    <t>003215</t>
  </si>
  <si>
    <t>ORG 003215        Projekt-Snížení en.nároč.veř.budov - Hasičárna</t>
  </si>
  <si>
    <t>003216</t>
  </si>
  <si>
    <t>3636</t>
  </si>
  <si>
    <t>5166</t>
  </si>
  <si>
    <t>Konzultační, poradenské a právní služby</t>
  </si>
  <si>
    <t>6111</t>
  </si>
  <si>
    <t>Programové vybavení</t>
  </si>
  <si>
    <t>ORG 003216        Projekt-Strategický plán</t>
  </si>
  <si>
    <t>003217</t>
  </si>
  <si>
    <t>3725</t>
  </si>
  <si>
    <t>ORG 003217        Projekt-Sběrný dvůr</t>
  </si>
  <si>
    <t>003218</t>
  </si>
  <si>
    <t>2310</t>
  </si>
  <si>
    <t>ORG 003218        Projekt-Vodovod Libotín</t>
  </si>
  <si>
    <t>003219</t>
  </si>
  <si>
    <t>ORG 003219        Projekt-Kanalizace Libotín</t>
  </si>
  <si>
    <t>003220</t>
  </si>
  <si>
    <t>3113</t>
  </si>
  <si>
    <t>ORG 003220        Projekt-Odborné učebny ZŠ</t>
  </si>
  <si>
    <t>003221</t>
  </si>
  <si>
    <t>3742</t>
  </si>
  <si>
    <t>ORG 003221        Projekt-Sluneční stezka</t>
  </si>
  <si>
    <t>003360</t>
  </si>
  <si>
    <t>3329</t>
  </si>
  <si>
    <t>5493</t>
  </si>
  <si>
    <t>Účelové neinvestiční transfery fyzickým osobám</t>
  </si>
  <si>
    <t>ORG 003360        Záchovná údržba-Městská památková rezervace</t>
  </si>
  <si>
    <t>003361</t>
  </si>
  <si>
    <t>ORG 003361        Záchovná údržba-MPR-domy, které nejsou památkou</t>
  </si>
  <si>
    <t>ORJ 30         Správa majetku, rozvoje a investic</t>
  </si>
  <si>
    <t>34</t>
  </si>
  <si>
    <t>003400</t>
  </si>
  <si>
    <t>6130</t>
  </si>
  <si>
    <t>Pozemky</t>
  </si>
  <si>
    <t>ORG 003400        Pozemky-nájem,nákup</t>
  </si>
  <si>
    <t>003402</t>
  </si>
  <si>
    <t>5362</t>
  </si>
  <si>
    <t>Platby daní a poplatků státnímu rozpočtu</t>
  </si>
  <si>
    <t>ORG 003402        Pozemky-prodej</t>
  </si>
  <si>
    <t>003410</t>
  </si>
  <si>
    <t>ORG 003410        Geom.zaměřování a znalecké posudky</t>
  </si>
  <si>
    <t>003422</t>
  </si>
  <si>
    <t>3632</t>
  </si>
  <si>
    <t>ORG 003422        Pohřebnictví-péče o pietní místa</t>
  </si>
  <si>
    <t>ORJ 34         Správa pozemků</t>
  </si>
  <si>
    <t>35</t>
  </si>
  <si>
    <t>003500</t>
  </si>
  <si>
    <t>ORG 003500        DDM-Dům dětí a mládeže</t>
  </si>
  <si>
    <t>003510</t>
  </si>
  <si>
    <t>5159</t>
  </si>
  <si>
    <t>Nákup ostatních paliv a energie</t>
  </si>
  <si>
    <t>ORG 003510        Oddělení technické správy</t>
  </si>
  <si>
    <t>003520</t>
  </si>
  <si>
    <t>2212</t>
  </si>
  <si>
    <t>ORG 003520        Komunikace-údržba, oprava</t>
  </si>
  <si>
    <t>003522</t>
  </si>
  <si>
    <t>2229</t>
  </si>
  <si>
    <t>ORG 003522        Autobusové zastávky</t>
  </si>
  <si>
    <t>003523</t>
  </si>
  <si>
    <t>ORG 003523        Parkovné</t>
  </si>
  <si>
    <t>003530</t>
  </si>
  <si>
    <t>ORG 003530        Fotbalové hřiště Bařiny</t>
  </si>
  <si>
    <t>003540</t>
  </si>
  <si>
    <t>ORG 003540        Kašna-odvod a čištění odpad.vod</t>
  </si>
  <si>
    <t>003552</t>
  </si>
  <si>
    <t>3631</t>
  </si>
  <si>
    <t>ORG 003552        Veřejné osvětlení</t>
  </si>
  <si>
    <t>003553</t>
  </si>
  <si>
    <t>ORG 003553        Veřejné WC</t>
  </si>
  <si>
    <t>003554</t>
  </si>
  <si>
    <t>3745</t>
  </si>
  <si>
    <t>ORG 003554        Veřejná zeleň-údržba</t>
  </si>
  <si>
    <t>003560</t>
  </si>
  <si>
    <t>5363</t>
  </si>
  <si>
    <t>Úhrady sankcí jiným rozpočtům</t>
  </si>
  <si>
    <t>ORG 003560        Koupaliště</t>
  </si>
  <si>
    <t>003720</t>
  </si>
  <si>
    <t>ORG 003720        Domy v majetku města</t>
  </si>
  <si>
    <t>003730</t>
  </si>
  <si>
    <t>3612</t>
  </si>
  <si>
    <t>ORG 003730        Bytová správa</t>
  </si>
  <si>
    <t>006220</t>
  </si>
  <si>
    <t>3511</t>
  </si>
  <si>
    <t>ORG 006220        Zdravotní středisko Bařiny</t>
  </si>
  <si>
    <t>ORJ 35         Oddělení technických služeb a bytového hospodářství</t>
  </si>
  <si>
    <t>60</t>
  </si>
  <si>
    <t>003101</t>
  </si>
  <si>
    <t>ORG 003101        Investor města</t>
  </si>
  <si>
    <t>003401</t>
  </si>
  <si>
    <t>ORG 003401        Správce pozemků</t>
  </si>
  <si>
    <t>006002</t>
  </si>
  <si>
    <t>4351</t>
  </si>
  <si>
    <t>ORG 006002        Dům s pečovatelskou službou</t>
  </si>
  <si>
    <t>006003</t>
  </si>
  <si>
    <t>4356</t>
  </si>
  <si>
    <t>ORG 006003        Klub seniorů</t>
  </si>
  <si>
    <t>006005</t>
  </si>
  <si>
    <t>5361</t>
  </si>
  <si>
    <t>Nákup kolků</t>
  </si>
  <si>
    <t>ORG 006005        Služební auto</t>
  </si>
  <si>
    <t>006010</t>
  </si>
  <si>
    <t>6112</t>
  </si>
  <si>
    <t>5023</t>
  </si>
  <si>
    <t>Odměny členů zastupitelstev obcí a krajů</t>
  </si>
  <si>
    <t>5229</t>
  </si>
  <si>
    <t>Ostatní neinvestiční transfery neziskovým a podobným organizacím</t>
  </si>
  <si>
    <t>5492</t>
  </si>
  <si>
    <t>Dary obyvatelstvu</t>
  </si>
  <si>
    <t>5494</t>
  </si>
  <si>
    <t>Neinvestiční transfery obyvatelstvu nemající charakter daru</t>
  </si>
  <si>
    <t>5499</t>
  </si>
  <si>
    <t>Ostatní neinvestiční transfery obyvatelstvu</t>
  </si>
  <si>
    <t>ORG 006010        Neuvolnění zastupitelé</t>
  </si>
  <si>
    <t>006020</t>
  </si>
  <si>
    <t>ORG 006020        Uvolnění zastupitelé</t>
  </si>
  <si>
    <t>006030</t>
  </si>
  <si>
    <t>6114</t>
  </si>
  <si>
    <t>5364</t>
  </si>
  <si>
    <t>Vratky rozpočtům ústřední úrovně transferů poskyt.v minulých rozp.obdobích</t>
  </si>
  <si>
    <t>ORG 006030        Volby, referendum</t>
  </si>
  <si>
    <t>006040</t>
  </si>
  <si>
    <t>5038</t>
  </si>
  <si>
    <t>Povinné pojistné na úrazové pojištění</t>
  </si>
  <si>
    <t>5141</t>
  </si>
  <si>
    <t>Úroky vlastní</t>
  </si>
  <si>
    <t>5172</t>
  </si>
  <si>
    <t>5182</t>
  </si>
  <si>
    <t>Poskytované zálohy vlastní pokladně</t>
  </si>
  <si>
    <t>5195</t>
  </si>
  <si>
    <t>Odvody za neplnění povinnosti zaměstnávat zdravotně postižené</t>
  </si>
  <si>
    <t>5365</t>
  </si>
  <si>
    <t>Platby daní a poplatků krajům, obcím a státním fondům</t>
  </si>
  <si>
    <t>ORG 006040        Činnost místní správy</t>
  </si>
  <si>
    <t>006120</t>
  </si>
  <si>
    <t>5179</t>
  </si>
  <si>
    <t>Ostatní nákupy jinde nezařazené</t>
  </si>
  <si>
    <t>ORG 006120        Sociální fond</t>
  </si>
  <si>
    <t>006140</t>
  </si>
  <si>
    <t>ORG 006140        Stravné zaměstnanců</t>
  </si>
  <si>
    <t>006201</t>
  </si>
  <si>
    <t>ORG 006201        Úsek soc.věcí a přestupků</t>
  </si>
  <si>
    <t>006301</t>
  </si>
  <si>
    <t>ORG 006301        Úsek matriky a evid.obyvatel</t>
  </si>
  <si>
    <t>006501</t>
  </si>
  <si>
    <t>ORG 006501        Finanční oddělení</t>
  </si>
  <si>
    <t>006601</t>
  </si>
  <si>
    <t>ORG 006601        Úsek životního prostředí</t>
  </si>
  <si>
    <t>006701</t>
  </si>
  <si>
    <t>ORG 006701        Stavební úřad</t>
  </si>
  <si>
    <t>ORJ 60         Tajemník</t>
  </si>
  <si>
    <t>62</t>
  </si>
  <si>
    <t>006202</t>
  </si>
  <si>
    <t>ORG 006202        Přestupky-přestupkové řízení (Pokuty)</t>
  </si>
  <si>
    <t>006210</t>
  </si>
  <si>
    <t>ORG 006210        Speciální ZŠ</t>
  </si>
  <si>
    <t>006230</t>
  </si>
  <si>
    <t>3539</t>
  </si>
  <si>
    <t>5223</t>
  </si>
  <si>
    <t>Neinvestiční transfery církvím a náboženským společnostem</t>
  </si>
  <si>
    <t>ORG 006230        Charita Kopřivnice</t>
  </si>
  <si>
    <t>006240</t>
  </si>
  <si>
    <t>ORG 006240        Náhrada nákladů spojených s pohřbem</t>
  </si>
  <si>
    <t>006250</t>
  </si>
  <si>
    <t>4199</t>
  </si>
  <si>
    <t>ORG 006250        Soc.péče o slabé a sociálně znevýhodněné občany</t>
  </si>
  <si>
    <t>006260</t>
  </si>
  <si>
    <t>4349</t>
  </si>
  <si>
    <t>ORG 006260        Azylový dům SALUS</t>
  </si>
  <si>
    <t>006270</t>
  </si>
  <si>
    <t>4359</t>
  </si>
  <si>
    <t>ORG 006270        Střed.plán rozvoje soc.služeb</t>
  </si>
  <si>
    <t>ORJ 62         Sociální věci a přestupky</t>
  </si>
  <si>
    <t>63</t>
  </si>
  <si>
    <t>006310</t>
  </si>
  <si>
    <t>3399</t>
  </si>
  <si>
    <t>ORG 006310        SPOZ</t>
  </si>
  <si>
    <t>ORJ 63         Matrika a registr obyvatel, SPOZ, CzechPOINT</t>
  </si>
  <si>
    <t>64</t>
  </si>
  <si>
    <t>006410</t>
  </si>
  <si>
    <t>3111</t>
  </si>
  <si>
    <t>5331</t>
  </si>
  <si>
    <t>Neinvestiční příspěvky zřízeným příspěvkovým organizacím</t>
  </si>
  <si>
    <t>ORG 006410        MŠ Bařiny</t>
  </si>
  <si>
    <t>006420</t>
  </si>
  <si>
    <t>ORG 006420        MŠ Zauličí</t>
  </si>
  <si>
    <t>006430</t>
  </si>
  <si>
    <t>5336</t>
  </si>
  <si>
    <t>Neinvestiční transfery zřízeným příspěvkovým organizacím</t>
  </si>
  <si>
    <t>6353</t>
  </si>
  <si>
    <t>Investiční transfery školám zřízeným státem, kraji a obcemi</t>
  </si>
  <si>
    <t>ORG 006430        ZŠ Štramberk</t>
  </si>
  <si>
    <t>ORJ 64         Školství</t>
  </si>
  <si>
    <t>65</t>
  </si>
  <si>
    <t>006500</t>
  </si>
  <si>
    <t>ORG 006500        Nástavba 814-815 (úroky)</t>
  </si>
  <si>
    <t>006510</t>
  </si>
  <si>
    <t>ORG 006510        Nástavba 816-817 (úroky)</t>
  </si>
  <si>
    <t>006511</t>
  </si>
  <si>
    <t>ORG 006511        Kanalizace Kozina-úroky</t>
  </si>
  <si>
    <t>006520</t>
  </si>
  <si>
    <t>6310</t>
  </si>
  <si>
    <t>ORG 006520        Příjmy a výdaje z úvěr.operací</t>
  </si>
  <si>
    <t>006540</t>
  </si>
  <si>
    <t>6320</t>
  </si>
  <si>
    <t>ORG 006540        Pojištění</t>
  </si>
  <si>
    <t>ORJ 65         Finanční oddělení</t>
  </si>
  <si>
    <t>66</t>
  </si>
  <si>
    <t>006600</t>
  </si>
  <si>
    <t>3721</t>
  </si>
  <si>
    <t>3722</t>
  </si>
  <si>
    <t>ORG 006600        Nakládání s komunálním odpadem</t>
  </si>
  <si>
    <t>006602</t>
  </si>
  <si>
    <t>ORG 006602        Deratizace</t>
  </si>
  <si>
    <t>006603</t>
  </si>
  <si>
    <t>3792</t>
  </si>
  <si>
    <t>ORG 006603        ŽP - osvěta</t>
  </si>
  <si>
    <t>006610</t>
  </si>
  <si>
    <t>1032</t>
  </si>
  <si>
    <t>ORG 006610        Lesy v majetku města, stromy mimo les</t>
  </si>
  <si>
    <t>006611</t>
  </si>
  <si>
    <t>1037</t>
  </si>
  <si>
    <t>ORG 006611        Podpora rozvoje a udržování fauny</t>
  </si>
  <si>
    <t>006620</t>
  </si>
  <si>
    <t>3729</t>
  </si>
  <si>
    <t>ORG 006620        Sanace skládek</t>
  </si>
  <si>
    <t>006630</t>
  </si>
  <si>
    <t>3741</t>
  </si>
  <si>
    <t>ORG 006630        Psí útulek, psí schránky</t>
  </si>
  <si>
    <t>006650</t>
  </si>
  <si>
    <t>ORG 006650        Národní sad, Šipka</t>
  </si>
  <si>
    <t>006670</t>
  </si>
  <si>
    <t>3716</t>
  </si>
  <si>
    <t>ORG 006670        Měření kvality ovzduší</t>
  </si>
  <si>
    <t>006680</t>
  </si>
  <si>
    <t>3733</t>
  </si>
  <si>
    <t>ORG 006680        Měření kvality vod</t>
  </si>
  <si>
    <t>006690</t>
  </si>
  <si>
    <t>3749</t>
  </si>
  <si>
    <t>ORG 006690        Program péče o krajinu</t>
  </si>
  <si>
    <t>ORJ 66         Životní prostředí</t>
  </si>
  <si>
    <t>67</t>
  </si>
  <si>
    <t>006710</t>
  </si>
  <si>
    <t>ORG 006710        Geom.plán - SÚ</t>
  </si>
  <si>
    <t>ORJ 67         Stavební úřad</t>
  </si>
  <si>
    <t>Celkem</t>
  </si>
  <si>
    <t>Čerpání k 10.10.2017</t>
  </si>
  <si>
    <t>NÁVRH ROZPOČTU NA ROK 2018 - VÝDAJE</t>
  </si>
  <si>
    <t>002201</t>
  </si>
  <si>
    <t>ORJ 22         Média a technika</t>
  </si>
  <si>
    <t>ORG 002201        Úsek médií a techniky</t>
  </si>
  <si>
    <t>ORJ 23         Cestovní ruch</t>
  </si>
  <si>
    <t>ORJ 24         Kultura, sport a volný čas</t>
  </si>
  <si>
    <t>Návrh rozpočtu 2018 v Kč</t>
  </si>
  <si>
    <t>Třída 8. Financování</t>
  </si>
  <si>
    <t>Úvěr-kanalizace Kozina</t>
  </si>
  <si>
    <t>Úvěr-Nástavba 814-815</t>
  </si>
  <si>
    <t>Úvěr-Nástavba 816-817</t>
  </si>
  <si>
    <t>CELKEM</t>
  </si>
  <si>
    <t>letos nebylo žádné školení, příští rok bude o to více</t>
  </si>
  <si>
    <t>nové pneu</t>
  </si>
  <si>
    <t xml:space="preserve"> </t>
  </si>
  <si>
    <t>přesun do 9 pl.tř.</t>
  </si>
  <si>
    <t>přesun do 10.pl.tř.</t>
  </si>
  <si>
    <t>003780</t>
  </si>
  <si>
    <t>ORG 003780        Územní plán - změna č.1</t>
  </si>
  <si>
    <t>-elektro – co 2 roky podle ČSN 33 1500, poslední kontrola  v roce 2016  (nyní cca 2 tis. Kč)</t>
  </si>
  <si>
    <t>-vzduchotechnika – co 5 let podle ČSN 01 3454, poslední kontrola v roce 2013 (nyní cca 3 ,7 tis. Kč)</t>
  </si>
  <si>
    <t>účelový příspěvek na pracovní sešity a sešity</t>
  </si>
  <si>
    <t>účelový příspěvek na výkresy a výtvarné potřeby a materiál</t>
  </si>
  <si>
    <t>účelový příspěvek na aktivity školy - výlet, plavání, lyžařský výcvik apod.</t>
  </si>
  <si>
    <t xml:space="preserve">Vzhledem k obsáhlosti návrhu rozpočtu na rok 2018 je na kamenné úřední desce vyvěšen návrh ve zkrácené podobě. Plná verze je </t>
  </si>
  <si>
    <t>k dispozici na elektronické úřední desce nebo na finančním oddělení Městského úřadu ve Štramberku.</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</si>
</sst>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scheme val="minor"/>
    </font>
    <font>
      <sz val="9"/>
      <color indexed="81"/>
      <name val="Tahoma"/>
      <family val="2"/>
      <charset val="238"/>
    </font>
    <font>
      <b/>
      <sz val="9"/>
      <color indexed="81"/>
      <name val="Tahoma"/>
      <family val="2"/>
      <charset val="238"/>
    </font>
    <font>
      <sz val="11"/>
      <color indexed="8"/>
      <name val="Calibri"/>
      <family val="2"/>
      <scheme val="minor"/>
    </font>
    <font>
      <sz val="10"/>
      <color indexed="8"/>
      <name val="Arial"/>
      <family val="2"/>
      <charset val="238"/>
    </font>
    <font>
      <sz val="8"/>
      <color indexed="8"/>
      <name val="Arial"/>
      <family val="2"/>
      <charset val="238"/>
    </font>
    <font>
      <b/>
      <sz val="12"/>
      <color indexed="8"/>
      <name val="Arial"/>
      <family val="2"/>
      <charset val="238"/>
    </font>
    <font>
      <i/>
      <sz val="8"/>
      <color indexed="8"/>
      <name val="Arial"/>
      <family val="2"/>
      <charset val="238"/>
    </font>
    <font>
      <b/>
      <sz val="8"/>
      <color indexed="8"/>
      <name val="Arial"/>
      <family val="2"/>
      <charset val="238"/>
    </font>
    <font>
      <b/>
      <sz val="11"/>
      <color indexed="8"/>
      <name val="Calibri"/>
      <family val="2"/>
      <scheme val="minor"/>
    </font>
    <font>
      <sz val="11"/>
      <color rgb="FFFF0000"/>
      <name val="Calibri"/>
      <family val="2"/>
      <scheme val="minor"/>
    </font>
    <font>
      <sz val="11"/>
      <color rgb="FFFF0000"/>
      <name val="Calibri"/>
      <family val="2"/>
      <charset val="238"/>
      <scheme val="minor"/>
    </font>
    <font>
      <b/>
      <sz val="11"/>
      <color indexed="8"/>
      <name val="Calibri"/>
      <family val="2"/>
      <charset val="238"/>
      <scheme val="minor"/>
    </font>
    <font>
      <sz val="9"/>
      <color indexed="81"/>
      <name val="Tahoma"/>
      <charset val="1"/>
    </font>
    <font>
      <b/>
      <sz val="9"/>
      <color indexed="81"/>
      <name val="Tahoma"/>
      <charset val="1"/>
    </font>
    <font>
      <sz val="8"/>
      <color theme="1"/>
      <name val="Arial"/>
      <family val="2"/>
      <charset val="238"/>
    </font>
    <font>
      <sz val="8"/>
      <name val="Arial"/>
      <family val="2"/>
      <charset val="238"/>
    </font>
  </fonts>
  <fills count="7">
    <fill>
      <patternFill patternType="none"/>
    </fill>
    <fill>
      <patternFill patternType="gray125"/>
    </fill>
    <fill>
      <patternFill patternType="solid">
        <fgColor indexed="42"/>
      </patternFill>
    </fill>
    <fill>
      <patternFill patternType="solid">
        <fgColor rgb="FF00B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3">
    <xf numFmtId="0" fontId="0" fillId="0" borderId="0" xfId="0"/>
    <xf numFmtId="0" fontId="5" fillId="0" borderId="0" xfId="0" applyFont="1" applyAlignment="1">
      <alignment horizontal="right" vertical="top" wrapText="1"/>
    </xf>
    <xf numFmtId="0" fontId="3" fillId="0" borderId="0" xfId="0" applyFont="1"/>
    <xf numFmtId="0" fontId="7" fillId="0" borderId="1" xfId="0" applyFont="1" applyBorder="1" applyAlignment="1">
      <alignment horizontal="left" vertical="top"/>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4" fontId="5" fillId="0" borderId="1" xfId="0" applyNumberFormat="1" applyFont="1" applyBorder="1" applyAlignment="1">
      <alignment horizontal="right" vertical="top"/>
    </xf>
    <xf numFmtId="4" fontId="5" fillId="5" borderId="1" xfId="0" applyNumberFormat="1" applyFont="1" applyFill="1" applyBorder="1" applyAlignment="1">
      <alignment horizontal="right" vertical="top"/>
    </xf>
    <xf numFmtId="4" fontId="5" fillId="2" borderId="1" xfId="0" applyNumberFormat="1" applyFont="1" applyFill="1" applyBorder="1" applyAlignment="1">
      <alignment horizontal="right" vertical="top"/>
    </xf>
    <xf numFmtId="0" fontId="10" fillId="0" borderId="0" xfId="0" applyFont="1"/>
    <xf numFmtId="4" fontId="5" fillId="3" borderId="1" xfId="0" applyNumberFormat="1" applyFont="1" applyFill="1" applyBorder="1" applyAlignment="1">
      <alignment horizontal="right" vertical="top"/>
    </xf>
    <xf numFmtId="4" fontId="3" fillId="0" borderId="0" xfId="0" applyNumberFormat="1" applyFont="1"/>
    <xf numFmtId="0" fontId="5" fillId="6" borderId="1" xfId="0" applyFont="1" applyFill="1" applyBorder="1" applyAlignment="1">
      <alignment horizontal="left" vertical="top" wrapText="1"/>
    </xf>
    <xf numFmtId="49" fontId="5" fillId="6" borderId="1" xfId="0" applyNumberFormat="1" applyFont="1" applyFill="1" applyBorder="1" applyAlignment="1">
      <alignment vertical="top"/>
    </xf>
    <xf numFmtId="0" fontId="5" fillId="6" borderId="1" xfId="0" applyFont="1" applyFill="1" applyBorder="1" applyAlignment="1">
      <alignment vertical="top"/>
    </xf>
    <xf numFmtId="4" fontId="5" fillId="6" borderId="1" xfId="0" applyNumberFormat="1" applyFont="1" applyFill="1" applyBorder="1" applyAlignment="1">
      <alignment horizontal="right" vertical="top"/>
    </xf>
    <xf numFmtId="0" fontId="5" fillId="6" borderId="0" xfId="0" applyFont="1" applyFill="1" applyAlignment="1">
      <alignment vertical="top"/>
    </xf>
    <xf numFmtId="0" fontId="5" fillId="0" borderId="0" xfId="0" applyFont="1" applyAlignment="1">
      <alignment vertical="top"/>
    </xf>
    <xf numFmtId="0" fontId="11" fillId="0" borderId="0" xfId="0" applyFont="1"/>
    <xf numFmtId="49" fontId="5" fillId="0" borderId="1" xfId="0" applyNumberFormat="1" applyFont="1" applyBorder="1" applyAlignment="1">
      <alignment horizontal="left" vertical="top" wrapText="1"/>
    </xf>
    <xf numFmtId="0" fontId="10" fillId="6" borderId="0" xfId="0" applyFont="1" applyFill="1"/>
    <xf numFmtId="4" fontId="8" fillId="4" borderId="1" xfId="0" applyNumberFormat="1" applyFont="1" applyFill="1" applyBorder="1" applyAlignment="1">
      <alignment horizontal="right" vertical="top"/>
    </xf>
    <xf numFmtId="0" fontId="5" fillId="0" borderId="0" xfId="0" applyFont="1" applyAlignment="1">
      <alignment horizontal="right" vertical="top"/>
    </xf>
    <xf numFmtId="0" fontId="12" fillId="0" borderId="0" xfId="0" applyFont="1"/>
    <xf numFmtId="4" fontId="12" fillId="0" borderId="0" xfId="0" applyNumberFormat="1" applyFont="1"/>
    <xf numFmtId="0" fontId="12" fillId="0" borderId="0" xfId="0" applyFont="1" applyAlignment="1">
      <alignment vertical="center"/>
    </xf>
    <xf numFmtId="0" fontId="3" fillId="6" borderId="0" xfId="0" applyFont="1" applyFill="1"/>
    <xf numFmtId="0" fontId="3" fillId="0" borderId="0" xfId="0" applyFont="1"/>
    <xf numFmtId="0" fontId="0" fillId="0" borderId="0" xfId="0" applyFont="1"/>
    <xf numFmtId="0" fontId="3" fillId="0" borderId="0" xfId="0" applyFont="1"/>
    <xf numFmtId="0" fontId="3" fillId="0" borderId="0" xfId="0" applyFont="1"/>
    <xf numFmtId="0" fontId="16" fillId="0" borderId="1" xfId="0" applyFont="1" applyBorder="1" applyAlignment="1">
      <alignment horizontal="left" vertical="top"/>
    </xf>
    <xf numFmtId="4" fontId="16" fillId="0" borderId="1" xfId="0" applyNumberFormat="1" applyFont="1" applyBorder="1" applyAlignment="1">
      <alignment horizontal="right" vertical="top"/>
    </xf>
    <xf numFmtId="4" fontId="16" fillId="5" borderId="1" xfId="0" applyNumberFormat="1" applyFont="1" applyFill="1" applyBorder="1" applyAlignment="1">
      <alignment horizontal="right" vertical="top"/>
    </xf>
    <xf numFmtId="4" fontId="15" fillId="5" borderId="1" xfId="0" applyNumberFormat="1" applyFont="1" applyFill="1" applyBorder="1" applyAlignment="1">
      <alignment horizontal="right" vertical="top"/>
    </xf>
    <xf numFmtId="4" fontId="5" fillId="4" borderId="1" xfId="0" applyNumberFormat="1" applyFont="1" applyFill="1" applyBorder="1" applyAlignment="1">
      <alignment horizontal="right" vertical="top"/>
    </xf>
    <xf numFmtId="0" fontId="3" fillId="0" borderId="5" xfId="0" applyFont="1" applyBorder="1" applyAlignment="1">
      <alignment horizontal="center" vertical="center"/>
    </xf>
    <xf numFmtId="0" fontId="5" fillId="2" borderId="1" xfId="0" applyFont="1" applyFill="1" applyBorder="1" applyAlignment="1">
      <alignment horizontal="left" vertical="top" wrapText="1"/>
    </xf>
    <xf numFmtId="0" fontId="3" fillId="0" borderId="1" xfId="0" applyFont="1" applyBorder="1"/>
    <xf numFmtId="0" fontId="5" fillId="3" borderId="1" xfId="0" applyFont="1" applyFill="1" applyBorder="1" applyAlignment="1">
      <alignment horizontal="left" vertical="top" wrapText="1"/>
    </xf>
    <xf numFmtId="0" fontId="3" fillId="3" borderId="1" xfId="0" applyFont="1" applyFill="1" applyBorder="1"/>
    <xf numFmtId="0" fontId="7" fillId="0" borderId="1" xfId="0" applyFont="1" applyBorder="1" applyAlignment="1">
      <alignment horizontal="left" vertical="top" wrapText="1"/>
    </xf>
    <xf numFmtId="0" fontId="3" fillId="0" borderId="0" xfId="0" applyFont="1"/>
    <xf numFmtId="0" fontId="4" fillId="0" borderId="0" xfId="0" applyFont="1" applyAlignment="1">
      <alignment horizontal="left" vertical="top" wrapText="1"/>
    </xf>
    <xf numFmtId="0" fontId="6" fillId="4" borderId="1" xfId="0" applyFont="1" applyFill="1" applyBorder="1" applyAlignment="1">
      <alignment horizontal="center" vertical="top" wrapText="1"/>
    </xf>
    <xf numFmtId="0" fontId="3" fillId="4" borderId="1" xfId="0" applyFont="1" applyFill="1" applyBorder="1"/>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8" fillId="4" borderId="1" xfId="0" applyFont="1" applyFill="1" applyBorder="1" applyAlignment="1">
      <alignment horizontal="left" vertical="top" wrapText="1"/>
    </xf>
    <xf numFmtId="0" fontId="5" fillId="0" borderId="0" xfId="0" applyFont="1" applyAlignment="1">
      <alignment horizontal="lef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58"/>
  <sheetViews>
    <sheetView tabSelected="1" view="pageLayout" zoomScaleNormal="100" workbookViewId="0">
      <selection activeCell="Q108" sqref="Q108"/>
    </sheetView>
  </sheetViews>
  <sheetFormatPr defaultColWidth="9" defaultRowHeight="15" x14ac:dyDescent="0.25"/>
  <cols>
    <col min="1" max="1" width="3.85546875" style="2" customWidth="1"/>
    <col min="2" max="2" width="7.28515625" style="2" customWidth="1"/>
    <col min="3" max="3" width="5" style="2" customWidth="1"/>
    <col min="4" max="4" width="5.5703125" style="2" customWidth="1"/>
    <col min="5" max="5" width="41.5703125" style="2" customWidth="1"/>
    <col min="6" max="6" width="12.28515625" style="2" customWidth="1"/>
    <col min="7" max="7" width="12.140625" style="2" customWidth="1"/>
    <col min="8" max="8" width="12.85546875" style="2" customWidth="1"/>
    <col min="9" max="9" width="13.28515625" style="2" customWidth="1"/>
    <col min="10" max="10" width="10.7109375" style="2" bestFit="1" customWidth="1"/>
    <col min="11" max="16384" width="9" style="2"/>
  </cols>
  <sheetData>
    <row r="1" spans="1:9" x14ac:dyDescent="0.25">
      <c r="A1" s="44"/>
      <c r="B1" s="45" t="s">
        <v>0</v>
      </c>
      <c r="C1" s="44"/>
      <c r="D1" s="44"/>
      <c r="E1" s="44"/>
      <c r="F1" s="44"/>
      <c r="G1" s="44"/>
      <c r="H1" s="44"/>
      <c r="I1" s="1" t="s">
        <v>1</v>
      </c>
    </row>
    <row r="2" spans="1:9" x14ac:dyDescent="0.25">
      <c r="A2" s="44"/>
      <c r="B2" s="45" t="s">
        <v>2</v>
      </c>
      <c r="C2" s="44"/>
      <c r="D2" s="44"/>
      <c r="E2" s="44"/>
      <c r="F2" s="44"/>
      <c r="G2" s="44"/>
      <c r="H2" s="44"/>
      <c r="I2" s="1"/>
    </row>
    <row r="3" spans="1:9" x14ac:dyDescent="0.25">
      <c r="A3" s="46" t="s">
        <v>431</v>
      </c>
      <c r="B3" s="47"/>
      <c r="C3" s="47"/>
      <c r="D3" s="47"/>
      <c r="E3" s="47"/>
      <c r="F3" s="47"/>
      <c r="G3" s="47"/>
      <c r="H3" s="47"/>
      <c r="I3" s="47"/>
    </row>
    <row r="4" spans="1:9" x14ac:dyDescent="0.25">
      <c r="A4" s="3"/>
      <c r="B4" s="43"/>
      <c r="C4" s="40"/>
      <c r="D4" s="40"/>
      <c r="E4" s="40"/>
      <c r="F4" s="40"/>
      <c r="G4" s="40"/>
      <c r="H4" s="40"/>
      <c r="I4" s="40"/>
    </row>
    <row r="5" spans="1:9" s="5" customFormat="1" ht="22.5" x14ac:dyDescent="0.25">
      <c r="A5" s="4" t="s">
        <v>3</v>
      </c>
      <c r="B5" s="4" t="s">
        <v>4</v>
      </c>
      <c r="C5" s="4" t="s">
        <v>5</v>
      </c>
      <c r="D5" s="4" t="s">
        <v>6</v>
      </c>
      <c r="E5" s="4" t="s">
        <v>7</v>
      </c>
      <c r="F5" s="4" t="s">
        <v>8</v>
      </c>
      <c r="G5" s="4" t="s">
        <v>9</v>
      </c>
      <c r="H5" s="4" t="s">
        <v>430</v>
      </c>
      <c r="I5" s="4" t="s">
        <v>437</v>
      </c>
    </row>
    <row r="6" spans="1:9" ht="15" customHeight="1" x14ac:dyDescent="0.25">
      <c r="A6" s="6" t="s">
        <v>12</v>
      </c>
      <c r="B6" s="6" t="s">
        <v>13</v>
      </c>
      <c r="C6" s="6" t="s">
        <v>14</v>
      </c>
      <c r="D6" s="6" t="s">
        <v>15</v>
      </c>
      <c r="E6" s="7" t="s">
        <v>16</v>
      </c>
      <c r="F6" s="8">
        <v>127000</v>
      </c>
      <c r="G6" s="8">
        <v>137000</v>
      </c>
      <c r="H6" s="8">
        <v>137000</v>
      </c>
      <c r="I6" s="9">
        <v>137000</v>
      </c>
    </row>
    <row r="7" spans="1:9" x14ac:dyDescent="0.25">
      <c r="A7" s="39" t="s">
        <v>17</v>
      </c>
      <c r="B7" s="40"/>
      <c r="C7" s="40"/>
      <c r="D7" s="40"/>
      <c r="E7" s="40"/>
      <c r="F7" s="10">
        <v>127000</v>
      </c>
      <c r="G7" s="10">
        <v>137000</v>
      </c>
      <c r="H7" s="10">
        <v>137000</v>
      </c>
      <c r="I7" s="10">
        <f>SUM(I6)</f>
        <v>137000</v>
      </c>
    </row>
    <row r="8" spans="1:9" ht="15" customHeight="1" x14ac:dyDescent="0.25">
      <c r="A8" s="6" t="s">
        <v>12</v>
      </c>
      <c r="B8" s="6" t="s">
        <v>18</v>
      </c>
      <c r="C8" s="6" t="s">
        <v>19</v>
      </c>
      <c r="D8" s="6" t="s">
        <v>15</v>
      </c>
      <c r="E8" s="7" t="s">
        <v>16</v>
      </c>
      <c r="F8" s="8">
        <v>98000</v>
      </c>
      <c r="G8" s="8">
        <v>98000</v>
      </c>
      <c r="H8" s="8">
        <v>98000</v>
      </c>
      <c r="I8" s="9">
        <v>98000</v>
      </c>
    </row>
    <row r="9" spans="1:9" x14ac:dyDescent="0.25">
      <c r="A9" s="39" t="s">
        <v>20</v>
      </c>
      <c r="B9" s="40"/>
      <c r="C9" s="40"/>
      <c r="D9" s="40"/>
      <c r="E9" s="40"/>
      <c r="F9" s="10">
        <v>98000</v>
      </c>
      <c r="G9" s="10">
        <v>98000</v>
      </c>
      <c r="H9" s="10">
        <v>98000</v>
      </c>
      <c r="I9" s="10">
        <f>SUM(I8)</f>
        <v>98000</v>
      </c>
    </row>
    <row r="10" spans="1:9" ht="15" customHeight="1" x14ac:dyDescent="0.25">
      <c r="A10" s="6" t="s">
        <v>12</v>
      </c>
      <c r="B10" s="6" t="s">
        <v>21</v>
      </c>
      <c r="C10" s="6" t="s">
        <v>22</v>
      </c>
      <c r="D10" s="6" t="s">
        <v>23</v>
      </c>
      <c r="E10" s="7" t="s">
        <v>24</v>
      </c>
      <c r="F10" s="8">
        <v>0</v>
      </c>
      <c r="G10" s="8">
        <v>3400</v>
      </c>
      <c r="H10" s="8">
        <v>3396</v>
      </c>
      <c r="I10" s="9">
        <v>0</v>
      </c>
    </row>
    <row r="11" spans="1:9" ht="15" customHeight="1" x14ac:dyDescent="0.25">
      <c r="A11" s="6" t="s">
        <v>12</v>
      </c>
      <c r="B11" s="6" t="s">
        <v>21</v>
      </c>
      <c r="C11" s="6" t="s">
        <v>22</v>
      </c>
      <c r="D11" s="6" t="s">
        <v>25</v>
      </c>
      <c r="E11" s="7" t="s">
        <v>26</v>
      </c>
      <c r="F11" s="8">
        <v>0</v>
      </c>
      <c r="G11" s="8">
        <v>166600</v>
      </c>
      <c r="H11" s="8">
        <v>76410</v>
      </c>
      <c r="I11" s="9">
        <v>80000</v>
      </c>
    </row>
    <row r="12" spans="1:9" ht="15" customHeight="1" x14ac:dyDescent="0.25">
      <c r="A12" s="6" t="s">
        <v>12</v>
      </c>
      <c r="B12" s="6" t="s">
        <v>21</v>
      </c>
      <c r="C12" s="6" t="s">
        <v>22</v>
      </c>
      <c r="D12" s="6" t="s">
        <v>15</v>
      </c>
      <c r="E12" s="7" t="s">
        <v>16</v>
      </c>
      <c r="F12" s="8">
        <v>0</v>
      </c>
      <c r="G12" s="8">
        <v>45000</v>
      </c>
      <c r="H12" s="8">
        <v>40000</v>
      </c>
      <c r="I12" s="9">
        <v>45000</v>
      </c>
    </row>
    <row r="13" spans="1:9" x14ac:dyDescent="0.25">
      <c r="A13" s="39" t="s">
        <v>27</v>
      </c>
      <c r="B13" s="40"/>
      <c r="C13" s="40"/>
      <c r="D13" s="40"/>
      <c r="E13" s="40"/>
      <c r="F13" s="10">
        <v>0</v>
      </c>
      <c r="G13" s="10">
        <v>215000</v>
      </c>
      <c r="H13" s="10">
        <v>119806</v>
      </c>
      <c r="I13" s="10">
        <f>SUM(I10:I12)</f>
        <v>125000</v>
      </c>
    </row>
    <row r="14" spans="1:9" ht="15" customHeight="1" x14ac:dyDescent="0.25">
      <c r="A14" s="6" t="s">
        <v>12</v>
      </c>
      <c r="B14" s="6" t="s">
        <v>28</v>
      </c>
      <c r="C14" s="6" t="s">
        <v>29</v>
      </c>
      <c r="D14" s="6" t="s">
        <v>15</v>
      </c>
      <c r="E14" s="7" t="s">
        <v>16</v>
      </c>
      <c r="F14" s="8">
        <v>120000</v>
      </c>
      <c r="G14" s="8">
        <v>120000</v>
      </c>
      <c r="H14" s="8">
        <v>90000</v>
      </c>
      <c r="I14" s="9">
        <v>120000</v>
      </c>
    </row>
    <row r="15" spans="1:9" x14ac:dyDescent="0.25">
      <c r="A15" s="39" t="s">
        <v>30</v>
      </c>
      <c r="B15" s="40"/>
      <c r="C15" s="40"/>
      <c r="D15" s="40"/>
      <c r="E15" s="40"/>
      <c r="F15" s="10">
        <v>120000</v>
      </c>
      <c r="G15" s="10">
        <v>120000</v>
      </c>
      <c r="H15" s="10">
        <v>90000</v>
      </c>
      <c r="I15" s="10">
        <f>SUM(I14)</f>
        <v>120000</v>
      </c>
    </row>
    <row r="16" spans="1:9" ht="15" customHeight="1" x14ac:dyDescent="0.25">
      <c r="A16" s="6" t="s">
        <v>12</v>
      </c>
      <c r="B16" s="6" t="s">
        <v>31</v>
      </c>
      <c r="C16" s="6" t="s">
        <v>32</v>
      </c>
      <c r="D16" s="6" t="s">
        <v>33</v>
      </c>
      <c r="E16" s="7" t="s">
        <v>34</v>
      </c>
      <c r="F16" s="8">
        <v>0</v>
      </c>
      <c r="G16" s="8">
        <v>0</v>
      </c>
      <c r="H16" s="8">
        <v>0</v>
      </c>
      <c r="I16" s="9">
        <v>0</v>
      </c>
    </row>
    <row r="17" spans="1:10" ht="15" customHeight="1" x14ac:dyDescent="0.25">
      <c r="A17" s="6" t="s">
        <v>12</v>
      </c>
      <c r="B17" s="6" t="s">
        <v>31</v>
      </c>
      <c r="C17" s="6" t="s">
        <v>32</v>
      </c>
      <c r="D17" s="6" t="s">
        <v>35</v>
      </c>
      <c r="E17" s="7" t="s">
        <v>36</v>
      </c>
      <c r="F17" s="8">
        <v>2080000</v>
      </c>
      <c r="G17" s="8">
        <v>2080000</v>
      </c>
      <c r="H17" s="8">
        <v>2080000</v>
      </c>
      <c r="I17" s="9">
        <v>2080000</v>
      </c>
    </row>
    <row r="18" spans="1:10" x14ac:dyDescent="0.25">
      <c r="A18" s="39" t="s">
        <v>37</v>
      </c>
      <c r="B18" s="40"/>
      <c r="C18" s="40"/>
      <c r="D18" s="40"/>
      <c r="E18" s="40"/>
      <c r="F18" s="10">
        <v>2080000</v>
      </c>
      <c r="G18" s="10">
        <v>2080000</v>
      </c>
      <c r="H18" s="10">
        <v>2080000</v>
      </c>
      <c r="I18" s="10">
        <f>SUM(I16:I17)</f>
        <v>2080000</v>
      </c>
    </row>
    <row r="19" spans="1:10" ht="15" customHeight="1" x14ac:dyDescent="0.25">
      <c r="A19" s="6" t="s">
        <v>12</v>
      </c>
      <c r="B19" s="6" t="s">
        <v>38</v>
      </c>
      <c r="C19" s="6" t="s">
        <v>39</v>
      </c>
      <c r="D19" s="6" t="s">
        <v>40</v>
      </c>
      <c r="E19" s="7" t="s">
        <v>41</v>
      </c>
      <c r="F19" s="8">
        <v>12000</v>
      </c>
      <c r="G19" s="8">
        <v>12000</v>
      </c>
      <c r="H19" s="8">
        <v>6124</v>
      </c>
      <c r="I19" s="9">
        <v>1200</v>
      </c>
      <c r="J19" s="28"/>
    </row>
    <row r="20" spans="1:10" ht="15" customHeight="1" x14ac:dyDescent="0.25">
      <c r="A20" s="6" t="s">
        <v>12</v>
      </c>
      <c r="B20" s="6" t="s">
        <v>38</v>
      </c>
      <c r="C20" s="6" t="s">
        <v>39</v>
      </c>
      <c r="D20" s="6" t="s">
        <v>42</v>
      </c>
      <c r="E20" s="7" t="s">
        <v>43</v>
      </c>
      <c r="F20" s="8">
        <v>300000</v>
      </c>
      <c r="G20" s="8">
        <v>450000</v>
      </c>
      <c r="H20" s="8">
        <v>396087</v>
      </c>
      <c r="I20" s="9">
        <v>500000</v>
      </c>
      <c r="J20" s="28"/>
    </row>
    <row r="21" spans="1:10" ht="15" customHeight="1" x14ac:dyDescent="0.25">
      <c r="A21" s="6" t="s">
        <v>12</v>
      </c>
      <c r="B21" s="6" t="s">
        <v>38</v>
      </c>
      <c r="C21" s="6" t="s">
        <v>39</v>
      </c>
      <c r="D21" s="6" t="s">
        <v>44</v>
      </c>
      <c r="E21" s="7" t="s">
        <v>45</v>
      </c>
      <c r="F21" s="8">
        <v>5000</v>
      </c>
      <c r="G21" s="8">
        <v>5000</v>
      </c>
      <c r="H21" s="8">
        <v>0</v>
      </c>
      <c r="I21" s="9">
        <v>5000</v>
      </c>
      <c r="J21" s="28"/>
    </row>
    <row r="22" spans="1:10" ht="15" customHeight="1" x14ac:dyDescent="0.25">
      <c r="A22" s="6" t="s">
        <v>12</v>
      </c>
      <c r="B22" s="6" t="s">
        <v>38</v>
      </c>
      <c r="C22" s="6" t="s">
        <v>39</v>
      </c>
      <c r="D22" s="6" t="s">
        <v>46</v>
      </c>
      <c r="E22" s="7" t="s">
        <v>47</v>
      </c>
      <c r="F22" s="8">
        <v>3000</v>
      </c>
      <c r="G22" s="8">
        <v>3000</v>
      </c>
      <c r="H22" s="8">
        <v>0</v>
      </c>
      <c r="I22" s="9">
        <v>3000</v>
      </c>
      <c r="J22" s="28"/>
    </row>
    <row r="23" spans="1:10" ht="15" customHeight="1" x14ac:dyDescent="0.25">
      <c r="A23" s="6" t="s">
        <v>12</v>
      </c>
      <c r="B23" s="6" t="s">
        <v>38</v>
      </c>
      <c r="C23" s="6" t="s">
        <v>39</v>
      </c>
      <c r="D23" s="6" t="s">
        <v>48</v>
      </c>
      <c r="E23" s="7" t="s">
        <v>49</v>
      </c>
      <c r="F23" s="8">
        <v>1500</v>
      </c>
      <c r="G23" s="8">
        <v>3500</v>
      </c>
      <c r="H23" s="8">
        <v>2095</v>
      </c>
      <c r="I23" s="9">
        <v>3500</v>
      </c>
    </row>
    <row r="24" spans="1:10" ht="15" customHeight="1" x14ac:dyDescent="0.25">
      <c r="A24" s="6" t="s">
        <v>12</v>
      </c>
      <c r="B24" s="6" t="s">
        <v>38</v>
      </c>
      <c r="C24" s="6" t="s">
        <v>39</v>
      </c>
      <c r="D24" s="6" t="s">
        <v>50</v>
      </c>
      <c r="E24" s="7" t="s">
        <v>51</v>
      </c>
      <c r="F24" s="8">
        <v>10000</v>
      </c>
      <c r="G24" s="8">
        <v>10000</v>
      </c>
      <c r="H24" s="8">
        <v>0</v>
      </c>
      <c r="I24" s="9">
        <v>10000</v>
      </c>
    </row>
    <row r="25" spans="1:10" ht="15" customHeight="1" x14ac:dyDescent="0.25">
      <c r="A25" s="6" t="s">
        <v>12</v>
      </c>
      <c r="B25" s="6" t="s">
        <v>38</v>
      </c>
      <c r="C25" s="6" t="s">
        <v>39</v>
      </c>
      <c r="D25" s="6" t="s">
        <v>52</v>
      </c>
      <c r="E25" s="7" t="s">
        <v>53</v>
      </c>
      <c r="F25" s="8">
        <v>2000</v>
      </c>
      <c r="G25" s="8">
        <v>2000</v>
      </c>
      <c r="H25" s="8">
        <v>0</v>
      </c>
      <c r="I25" s="9">
        <v>2000</v>
      </c>
    </row>
    <row r="26" spans="1:10" ht="15" customHeight="1" x14ac:dyDescent="0.25">
      <c r="A26" s="6" t="s">
        <v>12</v>
      </c>
      <c r="B26" s="6" t="s">
        <v>38</v>
      </c>
      <c r="C26" s="6" t="s">
        <v>39</v>
      </c>
      <c r="D26" s="6" t="s">
        <v>54</v>
      </c>
      <c r="E26" s="7" t="s">
        <v>55</v>
      </c>
      <c r="F26" s="8">
        <v>120000</v>
      </c>
      <c r="G26" s="8">
        <v>100000</v>
      </c>
      <c r="H26" s="8">
        <v>21413.599999999999</v>
      </c>
      <c r="I26" s="36">
        <v>120000</v>
      </c>
      <c r="J26" s="11"/>
    </row>
    <row r="27" spans="1:10" ht="15" customHeight="1" x14ac:dyDescent="0.25">
      <c r="A27" s="6" t="s">
        <v>12</v>
      </c>
      <c r="B27" s="6" t="s">
        <v>38</v>
      </c>
      <c r="C27" s="6" t="s">
        <v>39</v>
      </c>
      <c r="D27" s="6" t="s">
        <v>23</v>
      </c>
      <c r="E27" s="7" t="s">
        <v>24</v>
      </c>
      <c r="F27" s="8">
        <v>10000</v>
      </c>
      <c r="G27" s="8">
        <v>30000</v>
      </c>
      <c r="H27" s="8">
        <v>21031.09</v>
      </c>
      <c r="I27" s="9">
        <v>30000</v>
      </c>
    </row>
    <row r="28" spans="1:10" ht="15" customHeight="1" x14ac:dyDescent="0.25">
      <c r="A28" s="6" t="s">
        <v>12</v>
      </c>
      <c r="B28" s="6" t="s">
        <v>38</v>
      </c>
      <c r="C28" s="6" t="s">
        <v>39</v>
      </c>
      <c r="D28" s="6" t="s">
        <v>56</v>
      </c>
      <c r="E28" s="7" t="s">
        <v>57</v>
      </c>
      <c r="F28" s="8">
        <v>4000</v>
      </c>
      <c r="G28" s="8">
        <v>4000</v>
      </c>
      <c r="H28" s="8">
        <v>1020</v>
      </c>
      <c r="I28" s="9">
        <v>4000</v>
      </c>
    </row>
    <row r="29" spans="1:10" ht="15" customHeight="1" x14ac:dyDescent="0.25">
      <c r="A29" s="6" t="s">
        <v>12</v>
      </c>
      <c r="B29" s="6" t="s">
        <v>38</v>
      </c>
      <c r="C29" s="6" t="s">
        <v>39</v>
      </c>
      <c r="D29" s="6" t="s">
        <v>58</v>
      </c>
      <c r="E29" s="7" t="s">
        <v>59</v>
      </c>
      <c r="F29" s="8">
        <v>50000</v>
      </c>
      <c r="G29" s="8">
        <v>50000</v>
      </c>
      <c r="H29" s="8">
        <v>38979.74</v>
      </c>
      <c r="I29" s="9">
        <v>35000</v>
      </c>
      <c r="J29" s="11"/>
    </row>
    <row r="30" spans="1:10" ht="15" customHeight="1" x14ac:dyDescent="0.25">
      <c r="A30" s="6" t="s">
        <v>12</v>
      </c>
      <c r="B30" s="6" t="s">
        <v>38</v>
      </c>
      <c r="C30" s="6" t="s">
        <v>39</v>
      </c>
      <c r="D30" s="6" t="s">
        <v>60</v>
      </c>
      <c r="E30" s="7" t="s">
        <v>61</v>
      </c>
      <c r="F30" s="8">
        <v>15000</v>
      </c>
      <c r="G30" s="8">
        <v>15000</v>
      </c>
      <c r="H30" s="8">
        <v>8493.8799999999992</v>
      </c>
      <c r="I30" s="9">
        <v>15000</v>
      </c>
    </row>
    <row r="31" spans="1:10" ht="15" customHeight="1" x14ac:dyDescent="0.25">
      <c r="A31" s="6" t="s">
        <v>12</v>
      </c>
      <c r="B31" s="6" t="s">
        <v>38</v>
      </c>
      <c r="C31" s="6" t="s">
        <v>39</v>
      </c>
      <c r="D31" s="6" t="s">
        <v>62</v>
      </c>
      <c r="E31" s="7" t="s">
        <v>63</v>
      </c>
      <c r="F31" s="8">
        <v>40000</v>
      </c>
      <c r="G31" s="8">
        <v>40000</v>
      </c>
      <c r="H31" s="8">
        <v>17447</v>
      </c>
      <c r="I31" s="9">
        <v>25000</v>
      </c>
    </row>
    <row r="32" spans="1:10" ht="15" customHeight="1" x14ac:dyDescent="0.25">
      <c r="A32" s="6" t="s">
        <v>12</v>
      </c>
      <c r="B32" s="6" t="s">
        <v>38</v>
      </c>
      <c r="C32" s="6" t="s">
        <v>39</v>
      </c>
      <c r="D32" s="6" t="s">
        <v>64</v>
      </c>
      <c r="E32" s="7" t="s">
        <v>65</v>
      </c>
      <c r="F32" s="8">
        <v>2000</v>
      </c>
      <c r="G32" s="8">
        <v>2000</v>
      </c>
      <c r="H32" s="8">
        <v>956</v>
      </c>
      <c r="I32" s="9">
        <v>2000</v>
      </c>
    </row>
    <row r="33" spans="1:10" ht="15" customHeight="1" x14ac:dyDescent="0.25">
      <c r="A33" s="6" t="s">
        <v>12</v>
      </c>
      <c r="B33" s="6" t="s">
        <v>38</v>
      </c>
      <c r="C33" s="6" t="s">
        <v>39</v>
      </c>
      <c r="D33" s="6" t="s">
        <v>66</v>
      </c>
      <c r="E33" s="7" t="s">
        <v>67</v>
      </c>
      <c r="F33" s="8">
        <v>500</v>
      </c>
      <c r="G33" s="8">
        <v>1000</v>
      </c>
      <c r="H33" s="8">
        <v>968</v>
      </c>
      <c r="I33" s="9">
        <v>1000</v>
      </c>
    </row>
    <row r="34" spans="1:10" ht="15" customHeight="1" x14ac:dyDescent="0.25">
      <c r="A34" s="6" t="s">
        <v>12</v>
      </c>
      <c r="B34" s="6" t="s">
        <v>38</v>
      </c>
      <c r="C34" s="6" t="s">
        <v>39</v>
      </c>
      <c r="D34" s="6" t="s">
        <v>68</v>
      </c>
      <c r="E34" s="7" t="s">
        <v>69</v>
      </c>
      <c r="F34" s="8">
        <v>30000</v>
      </c>
      <c r="G34" s="8">
        <v>30000</v>
      </c>
      <c r="H34" s="8">
        <v>0</v>
      </c>
      <c r="I34" s="9">
        <v>30000</v>
      </c>
      <c r="J34" s="2" t="s">
        <v>443</v>
      </c>
    </row>
    <row r="35" spans="1:10" ht="15" customHeight="1" x14ac:dyDescent="0.25">
      <c r="A35" s="6" t="s">
        <v>12</v>
      </c>
      <c r="B35" s="6" t="s">
        <v>38</v>
      </c>
      <c r="C35" s="6" t="s">
        <v>39</v>
      </c>
      <c r="D35" s="6" t="s">
        <v>25</v>
      </c>
      <c r="E35" s="7" t="s">
        <v>26</v>
      </c>
      <c r="F35" s="8">
        <v>15000</v>
      </c>
      <c r="G35" s="8">
        <v>15000</v>
      </c>
      <c r="H35" s="8">
        <v>3120.4</v>
      </c>
      <c r="I35" s="9">
        <v>15000</v>
      </c>
      <c r="J35" s="11"/>
    </row>
    <row r="36" spans="1:10" ht="15" customHeight="1" x14ac:dyDescent="0.25">
      <c r="A36" s="6" t="s">
        <v>12</v>
      </c>
      <c r="B36" s="6" t="s">
        <v>38</v>
      </c>
      <c r="C36" s="6" t="s">
        <v>39</v>
      </c>
      <c r="D36" s="6" t="s">
        <v>33</v>
      </c>
      <c r="E36" s="7" t="s">
        <v>34</v>
      </c>
      <c r="F36" s="8">
        <v>150000</v>
      </c>
      <c r="G36" s="8">
        <v>150000</v>
      </c>
      <c r="H36" s="8">
        <v>15451.2</v>
      </c>
      <c r="I36" s="9">
        <v>30000</v>
      </c>
      <c r="J36" s="11"/>
    </row>
    <row r="37" spans="1:10" ht="15" customHeight="1" x14ac:dyDescent="0.25">
      <c r="A37" s="6" t="s">
        <v>12</v>
      </c>
      <c r="B37" s="6" t="s">
        <v>38</v>
      </c>
      <c r="C37" s="6" t="s">
        <v>70</v>
      </c>
      <c r="D37" s="6" t="s">
        <v>71</v>
      </c>
      <c r="E37" s="7" t="s">
        <v>72</v>
      </c>
      <c r="F37" s="8">
        <v>0</v>
      </c>
      <c r="G37" s="8">
        <v>9</v>
      </c>
      <c r="H37" s="8">
        <v>9</v>
      </c>
      <c r="I37" s="9">
        <v>0</v>
      </c>
    </row>
    <row r="38" spans="1:10" x14ac:dyDescent="0.25">
      <c r="A38" s="39" t="s">
        <v>73</v>
      </c>
      <c r="B38" s="40"/>
      <c r="C38" s="40"/>
      <c r="D38" s="40"/>
      <c r="E38" s="40"/>
      <c r="F38" s="10">
        <v>770000</v>
      </c>
      <c r="G38" s="10">
        <v>922509</v>
      </c>
      <c r="H38" s="10">
        <v>533195.91</v>
      </c>
      <c r="I38" s="10">
        <f>SUM(I19:I37)</f>
        <v>831700</v>
      </c>
    </row>
    <row r="39" spans="1:10" ht="15" customHeight="1" x14ac:dyDescent="0.25">
      <c r="A39" s="41" t="s">
        <v>74</v>
      </c>
      <c r="B39" s="42"/>
      <c r="C39" s="42"/>
      <c r="D39" s="42"/>
      <c r="E39" s="42"/>
      <c r="F39" s="12">
        <v>3195000</v>
      </c>
      <c r="G39" s="12">
        <v>3572509</v>
      </c>
      <c r="H39" s="12">
        <v>3058001.91</v>
      </c>
      <c r="I39" s="12">
        <f>SUM(I7,I9,I13,I15,I18,I38)</f>
        <v>3391700</v>
      </c>
    </row>
    <row r="40" spans="1:10" ht="15" customHeight="1" x14ac:dyDescent="0.25">
      <c r="A40" s="6" t="s">
        <v>75</v>
      </c>
      <c r="B40" s="6" t="s">
        <v>76</v>
      </c>
      <c r="C40" s="6" t="s">
        <v>77</v>
      </c>
      <c r="D40" s="6" t="s">
        <v>23</v>
      </c>
      <c r="E40" s="7" t="s">
        <v>24</v>
      </c>
      <c r="F40" s="8">
        <v>1000</v>
      </c>
      <c r="G40" s="8">
        <v>1000</v>
      </c>
      <c r="H40" s="8">
        <v>508</v>
      </c>
      <c r="I40" s="9">
        <v>1000</v>
      </c>
    </row>
    <row r="41" spans="1:10" ht="15" customHeight="1" x14ac:dyDescent="0.25">
      <c r="A41" s="6" t="s">
        <v>75</v>
      </c>
      <c r="B41" s="6" t="s">
        <v>76</v>
      </c>
      <c r="C41" s="6" t="s">
        <v>77</v>
      </c>
      <c r="D41" s="6" t="s">
        <v>33</v>
      </c>
      <c r="E41" s="7" t="s">
        <v>34</v>
      </c>
      <c r="F41" s="8">
        <v>2000</v>
      </c>
      <c r="G41" s="8">
        <v>2000</v>
      </c>
      <c r="H41" s="8">
        <v>0</v>
      </c>
      <c r="I41" s="9">
        <v>5700</v>
      </c>
      <c r="J41" s="27" t="s">
        <v>450</v>
      </c>
    </row>
    <row r="42" spans="1:10" x14ac:dyDescent="0.25">
      <c r="A42" s="39" t="s">
        <v>78</v>
      </c>
      <c r="B42" s="40"/>
      <c r="C42" s="40"/>
      <c r="D42" s="40"/>
      <c r="E42" s="40"/>
      <c r="F42" s="10">
        <v>3000</v>
      </c>
      <c r="G42" s="10">
        <v>3000</v>
      </c>
      <c r="H42" s="10">
        <v>508</v>
      </c>
      <c r="I42" s="10">
        <f>SUM(I40:I41)</f>
        <v>6700</v>
      </c>
      <c r="J42" s="27" t="s">
        <v>451</v>
      </c>
    </row>
    <row r="43" spans="1:10" ht="15" customHeight="1" x14ac:dyDescent="0.25">
      <c r="A43" s="6" t="s">
        <v>75</v>
      </c>
      <c r="B43" s="6" t="s">
        <v>79</v>
      </c>
      <c r="C43" s="6" t="s">
        <v>80</v>
      </c>
      <c r="D43" s="6" t="s">
        <v>52</v>
      </c>
      <c r="E43" s="7" t="s">
        <v>53</v>
      </c>
      <c r="F43" s="8">
        <v>10000</v>
      </c>
      <c r="G43" s="8">
        <v>10000</v>
      </c>
      <c r="H43" s="8">
        <v>0</v>
      </c>
      <c r="I43" s="9">
        <v>10000</v>
      </c>
    </row>
    <row r="44" spans="1:10" ht="15" customHeight="1" x14ac:dyDescent="0.25">
      <c r="A44" s="6" t="s">
        <v>75</v>
      </c>
      <c r="B44" s="6" t="s">
        <v>79</v>
      </c>
      <c r="C44" s="6" t="s">
        <v>80</v>
      </c>
      <c r="D44" s="6" t="s">
        <v>23</v>
      </c>
      <c r="E44" s="7" t="s">
        <v>24</v>
      </c>
      <c r="F44" s="8">
        <v>15000</v>
      </c>
      <c r="G44" s="8">
        <v>9700</v>
      </c>
      <c r="H44" s="8">
        <v>9384</v>
      </c>
      <c r="I44" s="9">
        <v>15000</v>
      </c>
    </row>
    <row r="45" spans="1:10" ht="15" customHeight="1" x14ac:dyDescent="0.25">
      <c r="A45" s="6" t="s">
        <v>75</v>
      </c>
      <c r="B45" s="6" t="s">
        <v>79</v>
      </c>
      <c r="C45" s="6" t="s">
        <v>80</v>
      </c>
      <c r="D45" s="6" t="s">
        <v>81</v>
      </c>
      <c r="E45" s="7" t="s">
        <v>82</v>
      </c>
      <c r="F45" s="8">
        <v>15000</v>
      </c>
      <c r="G45" s="8">
        <v>15000</v>
      </c>
      <c r="H45" s="8">
        <v>8429</v>
      </c>
      <c r="I45" s="9">
        <v>10000</v>
      </c>
    </row>
    <row r="46" spans="1:10" ht="15" customHeight="1" x14ac:dyDescent="0.25">
      <c r="A46" s="6" t="s">
        <v>75</v>
      </c>
      <c r="B46" s="6" t="s">
        <v>79</v>
      </c>
      <c r="C46" s="6" t="s">
        <v>80</v>
      </c>
      <c r="D46" s="6" t="s">
        <v>83</v>
      </c>
      <c r="E46" s="7" t="s">
        <v>84</v>
      </c>
      <c r="F46" s="8">
        <v>0</v>
      </c>
      <c r="G46" s="8">
        <v>0</v>
      </c>
      <c r="H46" s="8">
        <v>5000</v>
      </c>
      <c r="I46" s="9"/>
    </row>
    <row r="47" spans="1:10" ht="15" customHeight="1" x14ac:dyDescent="0.25">
      <c r="A47" s="6" t="s">
        <v>75</v>
      </c>
      <c r="B47" s="6" t="s">
        <v>79</v>
      </c>
      <c r="C47" s="6" t="s">
        <v>80</v>
      </c>
      <c r="D47" s="6" t="s">
        <v>85</v>
      </c>
      <c r="E47" s="7" t="s">
        <v>86</v>
      </c>
      <c r="F47" s="8">
        <v>0</v>
      </c>
      <c r="G47" s="8">
        <v>5300</v>
      </c>
      <c r="H47" s="8">
        <v>5272</v>
      </c>
      <c r="I47" s="9">
        <v>5000</v>
      </c>
    </row>
    <row r="48" spans="1:10" x14ac:dyDescent="0.25">
      <c r="A48" s="39" t="s">
        <v>87</v>
      </c>
      <c r="B48" s="40"/>
      <c r="C48" s="40"/>
      <c r="D48" s="40"/>
      <c r="E48" s="40"/>
      <c r="F48" s="10">
        <v>40000</v>
      </c>
      <c r="G48" s="10">
        <v>40000</v>
      </c>
      <c r="H48" s="10">
        <v>28085</v>
      </c>
      <c r="I48" s="10">
        <f>SUM(I43:I47)</f>
        <v>40000</v>
      </c>
    </row>
    <row r="49" spans="1:10" ht="15" customHeight="1" x14ac:dyDescent="0.25">
      <c r="A49" s="41" t="s">
        <v>88</v>
      </c>
      <c r="B49" s="42"/>
      <c r="C49" s="42"/>
      <c r="D49" s="42"/>
      <c r="E49" s="42"/>
      <c r="F49" s="12">
        <v>43000</v>
      </c>
      <c r="G49" s="12">
        <v>43000</v>
      </c>
      <c r="H49" s="12">
        <v>28593</v>
      </c>
      <c r="I49" s="12">
        <f>SUM(I42,I48)</f>
        <v>46700</v>
      </c>
    </row>
    <row r="50" spans="1:10" ht="15" customHeight="1" x14ac:dyDescent="0.25">
      <c r="A50" s="6">
        <v>22</v>
      </c>
      <c r="B50" s="6" t="s">
        <v>105</v>
      </c>
      <c r="C50" s="6" t="s">
        <v>106</v>
      </c>
      <c r="D50" s="6" t="s">
        <v>25</v>
      </c>
      <c r="E50" s="7" t="s">
        <v>26</v>
      </c>
      <c r="F50" s="8">
        <v>150000</v>
      </c>
      <c r="G50" s="8">
        <v>150000</v>
      </c>
      <c r="H50" s="8">
        <v>85891.54</v>
      </c>
      <c r="I50" s="9">
        <v>140000</v>
      </c>
      <c r="J50" s="11"/>
    </row>
    <row r="51" spans="1:10" x14ac:dyDescent="0.25">
      <c r="A51" s="39" t="s">
        <v>107</v>
      </c>
      <c r="B51" s="40"/>
      <c r="C51" s="40"/>
      <c r="D51" s="40"/>
      <c r="E51" s="40"/>
      <c r="F51" s="10">
        <v>150000</v>
      </c>
      <c r="G51" s="10">
        <v>150000</v>
      </c>
      <c r="H51" s="10">
        <v>85891.54</v>
      </c>
      <c r="I51" s="10">
        <f>SUM(I50)</f>
        <v>140000</v>
      </c>
    </row>
    <row r="52" spans="1:10" ht="15" customHeight="1" x14ac:dyDescent="0.25">
      <c r="A52" s="41" t="s">
        <v>433</v>
      </c>
      <c r="B52" s="42"/>
      <c r="C52" s="42"/>
      <c r="D52" s="42"/>
      <c r="E52" s="42"/>
      <c r="F52" s="12">
        <v>150000</v>
      </c>
      <c r="G52" s="12">
        <v>150000</v>
      </c>
      <c r="H52" s="12">
        <v>85891.54</v>
      </c>
      <c r="I52" s="12">
        <f>SUM(I51)</f>
        <v>140000</v>
      </c>
    </row>
    <row r="53" spans="1:10" ht="15" customHeight="1" x14ac:dyDescent="0.25">
      <c r="A53" s="6" t="s">
        <v>89</v>
      </c>
      <c r="B53" s="6" t="s">
        <v>90</v>
      </c>
      <c r="C53" s="6" t="s">
        <v>91</v>
      </c>
      <c r="D53" s="6" t="s">
        <v>92</v>
      </c>
      <c r="E53" s="7" t="s">
        <v>93</v>
      </c>
      <c r="F53" s="8">
        <v>300000</v>
      </c>
      <c r="G53" s="8">
        <v>335000</v>
      </c>
      <c r="H53" s="8">
        <v>256554</v>
      </c>
      <c r="I53" s="9">
        <v>380000</v>
      </c>
    </row>
    <row r="54" spans="1:10" ht="15" customHeight="1" x14ac:dyDescent="0.25">
      <c r="A54" s="6" t="s">
        <v>89</v>
      </c>
      <c r="B54" s="6" t="s">
        <v>90</v>
      </c>
      <c r="C54" s="6" t="s">
        <v>91</v>
      </c>
      <c r="D54" s="6" t="s">
        <v>42</v>
      </c>
      <c r="E54" s="7" t="s">
        <v>43</v>
      </c>
      <c r="F54" s="8">
        <v>75000</v>
      </c>
      <c r="G54" s="8">
        <v>75000</v>
      </c>
      <c r="H54" s="8">
        <v>37280</v>
      </c>
      <c r="I54" s="9">
        <v>75000</v>
      </c>
    </row>
    <row r="55" spans="1:10" ht="15" customHeight="1" x14ac:dyDescent="0.25">
      <c r="A55" s="6" t="s">
        <v>89</v>
      </c>
      <c r="B55" s="6" t="s">
        <v>90</v>
      </c>
      <c r="C55" s="6" t="s">
        <v>91</v>
      </c>
      <c r="D55" s="6" t="s">
        <v>44</v>
      </c>
      <c r="E55" s="7" t="s">
        <v>45</v>
      </c>
      <c r="F55" s="8">
        <v>85000</v>
      </c>
      <c r="G55" s="8">
        <v>93800</v>
      </c>
      <c r="H55" s="8">
        <v>64140</v>
      </c>
      <c r="I55" s="9">
        <v>95000</v>
      </c>
    </row>
    <row r="56" spans="1:10" ht="15" customHeight="1" x14ac:dyDescent="0.25">
      <c r="A56" s="6" t="s">
        <v>89</v>
      </c>
      <c r="B56" s="6" t="s">
        <v>90</v>
      </c>
      <c r="C56" s="6" t="s">
        <v>91</v>
      </c>
      <c r="D56" s="6" t="s">
        <v>46</v>
      </c>
      <c r="E56" s="7" t="s">
        <v>47</v>
      </c>
      <c r="F56" s="8">
        <v>34000</v>
      </c>
      <c r="G56" s="8">
        <v>37200</v>
      </c>
      <c r="H56" s="8">
        <v>23089</v>
      </c>
      <c r="I56" s="9">
        <v>35000</v>
      </c>
    </row>
    <row r="57" spans="1:10" ht="15" customHeight="1" x14ac:dyDescent="0.25">
      <c r="A57" s="6" t="s">
        <v>89</v>
      </c>
      <c r="B57" s="6" t="s">
        <v>90</v>
      </c>
      <c r="C57" s="6" t="s">
        <v>91</v>
      </c>
      <c r="D57" s="6" t="s">
        <v>94</v>
      </c>
      <c r="E57" s="7" t="s">
        <v>95</v>
      </c>
      <c r="F57" s="8">
        <v>70000</v>
      </c>
      <c r="G57" s="8">
        <v>70000</v>
      </c>
      <c r="H57" s="8">
        <v>49985.42</v>
      </c>
      <c r="I57" s="9">
        <v>60000</v>
      </c>
    </row>
    <row r="58" spans="1:10" ht="15" customHeight="1" x14ac:dyDescent="0.25">
      <c r="A58" s="6" t="s">
        <v>89</v>
      </c>
      <c r="B58" s="6" t="s">
        <v>90</v>
      </c>
      <c r="C58" s="6" t="s">
        <v>91</v>
      </c>
      <c r="D58" s="6" t="s">
        <v>23</v>
      </c>
      <c r="E58" s="7" t="s">
        <v>24</v>
      </c>
      <c r="F58" s="8">
        <v>14000</v>
      </c>
      <c r="G58" s="8">
        <v>9000</v>
      </c>
      <c r="H58" s="8">
        <v>390</v>
      </c>
      <c r="I58" s="9">
        <v>5000</v>
      </c>
    </row>
    <row r="59" spans="1:10" ht="15" customHeight="1" x14ac:dyDescent="0.25">
      <c r="A59" s="6" t="s">
        <v>89</v>
      </c>
      <c r="B59" s="6" t="s">
        <v>90</v>
      </c>
      <c r="C59" s="6" t="s">
        <v>91</v>
      </c>
      <c r="D59" s="6" t="s">
        <v>96</v>
      </c>
      <c r="E59" s="7" t="s">
        <v>97</v>
      </c>
      <c r="F59" s="8">
        <v>0</v>
      </c>
      <c r="G59" s="8">
        <v>5000</v>
      </c>
      <c r="H59" s="8">
        <v>2568</v>
      </c>
      <c r="I59" s="9">
        <v>5000</v>
      </c>
    </row>
    <row r="60" spans="1:10" ht="15" customHeight="1" x14ac:dyDescent="0.25">
      <c r="A60" s="6" t="s">
        <v>89</v>
      </c>
      <c r="B60" s="6" t="s">
        <v>90</v>
      </c>
      <c r="C60" s="6" t="s">
        <v>91</v>
      </c>
      <c r="D60" s="6" t="s">
        <v>60</v>
      </c>
      <c r="E60" s="7" t="s">
        <v>61</v>
      </c>
      <c r="F60" s="8">
        <v>0</v>
      </c>
      <c r="G60" s="8">
        <v>0</v>
      </c>
      <c r="H60" s="8">
        <v>-19293</v>
      </c>
      <c r="I60" s="9"/>
    </row>
    <row r="61" spans="1:10" ht="15" customHeight="1" x14ac:dyDescent="0.25">
      <c r="A61" s="6" t="s">
        <v>89</v>
      </c>
      <c r="B61" s="6" t="s">
        <v>90</v>
      </c>
      <c r="C61" s="6" t="s">
        <v>91</v>
      </c>
      <c r="D61" s="6" t="s">
        <v>64</v>
      </c>
      <c r="E61" s="7" t="s">
        <v>65</v>
      </c>
      <c r="F61" s="8">
        <v>2000</v>
      </c>
      <c r="G61" s="8">
        <v>2000</v>
      </c>
      <c r="H61" s="8">
        <v>936</v>
      </c>
      <c r="I61" s="9">
        <v>2000</v>
      </c>
    </row>
    <row r="62" spans="1:10" ht="15" customHeight="1" x14ac:dyDescent="0.25">
      <c r="A62" s="6" t="s">
        <v>89</v>
      </c>
      <c r="B62" s="6" t="s">
        <v>90</v>
      </c>
      <c r="C62" s="6" t="s">
        <v>91</v>
      </c>
      <c r="D62" s="6" t="s">
        <v>68</v>
      </c>
      <c r="E62" s="7" t="s">
        <v>69</v>
      </c>
      <c r="F62" s="8">
        <v>1000</v>
      </c>
      <c r="G62" s="8">
        <v>1000</v>
      </c>
      <c r="H62" s="8">
        <v>0</v>
      </c>
      <c r="I62" s="9">
        <v>1000</v>
      </c>
    </row>
    <row r="63" spans="1:10" ht="15" customHeight="1" x14ac:dyDescent="0.25">
      <c r="A63" s="6" t="s">
        <v>89</v>
      </c>
      <c r="B63" s="6" t="s">
        <v>90</v>
      </c>
      <c r="C63" s="6" t="s">
        <v>91</v>
      </c>
      <c r="D63" s="6" t="s">
        <v>25</v>
      </c>
      <c r="E63" s="7" t="s">
        <v>26</v>
      </c>
      <c r="F63" s="8">
        <v>16000</v>
      </c>
      <c r="G63" s="8">
        <v>16000</v>
      </c>
      <c r="H63" s="8">
        <v>4000</v>
      </c>
      <c r="I63" s="9">
        <v>10000</v>
      </c>
    </row>
    <row r="64" spans="1:10" ht="15" customHeight="1" x14ac:dyDescent="0.25">
      <c r="A64" s="6" t="s">
        <v>89</v>
      </c>
      <c r="B64" s="6" t="s">
        <v>90</v>
      </c>
      <c r="C64" s="6" t="s">
        <v>91</v>
      </c>
      <c r="D64" s="6" t="s">
        <v>33</v>
      </c>
      <c r="E64" s="7" t="s">
        <v>34</v>
      </c>
      <c r="F64" s="8">
        <v>2000</v>
      </c>
      <c r="G64" s="8">
        <v>2000</v>
      </c>
      <c r="H64" s="8">
        <v>0</v>
      </c>
      <c r="I64" s="9">
        <v>2000</v>
      </c>
    </row>
    <row r="65" spans="1:10" ht="15" customHeight="1" x14ac:dyDescent="0.25">
      <c r="A65" s="6" t="s">
        <v>89</v>
      </c>
      <c r="B65" s="6" t="s">
        <v>90</v>
      </c>
      <c r="C65" s="6" t="s">
        <v>91</v>
      </c>
      <c r="D65" s="6" t="s">
        <v>98</v>
      </c>
      <c r="E65" s="7" t="s">
        <v>99</v>
      </c>
      <c r="F65" s="8">
        <v>1000</v>
      </c>
      <c r="G65" s="8">
        <v>1000</v>
      </c>
      <c r="H65" s="8">
        <v>525</v>
      </c>
      <c r="I65" s="9">
        <v>1000</v>
      </c>
    </row>
    <row r="66" spans="1:10" ht="15" customHeight="1" x14ac:dyDescent="0.25">
      <c r="A66" s="48" t="s">
        <v>100</v>
      </c>
      <c r="B66" s="49"/>
      <c r="C66" s="49"/>
      <c r="D66" s="49"/>
      <c r="E66" s="50"/>
      <c r="F66" s="10">
        <v>600000</v>
      </c>
      <c r="G66" s="10">
        <v>647000</v>
      </c>
      <c r="H66" s="10">
        <v>420174.42</v>
      </c>
      <c r="I66" s="10">
        <f>SUM(I53:I65)</f>
        <v>671000</v>
      </c>
    </row>
    <row r="67" spans="1:10" ht="15" customHeight="1" x14ac:dyDescent="0.25">
      <c r="A67" s="6" t="s">
        <v>89</v>
      </c>
      <c r="B67" s="6" t="s">
        <v>101</v>
      </c>
      <c r="C67" s="6" t="s">
        <v>91</v>
      </c>
      <c r="D67" s="6" t="s">
        <v>54</v>
      </c>
      <c r="E67" s="7" t="s">
        <v>55</v>
      </c>
      <c r="F67" s="8">
        <v>0</v>
      </c>
      <c r="G67" s="8">
        <v>110000</v>
      </c>
      <c r="H67" s="8">
        <v>0</v>
      </c>
      <c r="I67" s="9">
        <v>0</v>
      </c>
    </row>
    <row r="68" spans="1:10" ht="15" customHeight="1" x14ac:dyDescent="0.25">
      <c r="A68" s="6" t="s">
        <v>89</v>
      </c>
      <c r="B68" s="6" t="s">
        <v>101</v>
      </c>
      <c r="C68" s="6" t="s">
        <v>91</v>
      </c>
      <c r="D68" s="6" t="s">
        <v>23</v>
      </c>
      <c r="E68" s="7" t="s">
        <v>24</v>
      </c>
      <c r="F68" s="8">
        <v>0</v>
      </c>
      <c r="G68" s="8">
        <v>40300</v>
      </c>
      <c r="H68" s="8">
        <v>10358</v>
      </c>
      <c r="I68" s="9">
        <v>0</v>
      </c>
    </row>
    <row r="69" spans="1:10" ht="15" customHeight="1" x14ac:dyDescent="0.25">
      <c r="A69" s="6" t="s">
        <v>89</v>
      </c>
      <c r="B69" s="6" t="s">
        <v>101</v>
      </c>
      <c r="C69" s="6" t="s">
        <v>91</v>
      </c>
      <c r="D69" s="6" t="s">
        <v>68</v>
      </c>
      <c r="E69" s="7" t="s">
        <v>69</v>
      </c>
      <c r="F69" s="8">
        <v>0</v>
      </c>
      <c r="G69" s="8">
        <v>7200</v>
      </c>
      <c r="H69" s="8">
        <v>7200</v>
      </c>
      <c r="I69" s="9">
        <v>0</v>
      </c>
    </row>
    <row r="70" spans="1:10" ht="15" customHeight="1" x14ac:dyDescent="0.25">
      <c r="A70" s="6" t="s">
        <v>89</v>
      </c>
      <c r="B70" s="6" t="s">
        <v>101</v>
      </c>
      <c r="C70" s="6" t="s">
        <v>91</v>
      </c>
      <c r="D70" s="6" t="s">
        <v>25</v>
      </c>
      <c r="E70" s="7" t="s">
        <v>26</v>
      </c>
      <c r="F70" s="8">
        <v>0</v>
      </c>
      <c r="G70" s="8">
        <v>11000</v>
      </c>
      <c r="H70" s="8">
        <v>0</v>
      </c>
      <c r="I70" s="9">
        <v>0</v>
      </c>
    </row>
    <row r="71" spans="1:10" x14ac:dyDescent="0.25">
      <c r="A71" s="39" t="s">
        <v>102</v>
      </c>
      <c r="B71" s="40"/>
      <c r="C71" s="40"/>
      <c r="D71" s="40"/>
      <c r="E71" s="40"/>
      <c r="F71" s="10">
        <v>0</v>
      </c>
      <c r="G71" s="10">
        <v>168500</v>
      </c>
      <c r="H71" s="10">
        <v>17558</v>
      </c>
      <c r="I71" s="10">
        <f>SUM(I67:I70)</f>
        <v>0</v>
      </c>
    </row>
    <row r="72" spans="1:10" ht="15" customHeight="1" x14ac:dyDescent="0.25">
      <c r="A72" s="6" t="s">
        <v>89</v>
      </c>
      <c r="B72" s="6" t="s">
        <v>103</v>
      </c>
      <c r="C72" s="6" t="s">
        <v>22</v>
      </c>
      <c r="D72" s="6" t="s">
        <v>42</v>
      </c>
      <c r="E72" s="7" t="s">
        <v>43</v>
      </c>
      <c r="F72" s="8">
        <v>0</v>
      </c>
      <c r="G72" s="8">
        <v>4500</v>
      </c>
      <c r="H72" s="8">
        <v>4500</v>
      </c>
      <c r="I72" s="9">
        <v>0</v>
      </c>
    </row>
    <row r="73" spans="1:10" ht="15" customHeight="1" x14ac:dyDescent="0.25">
      <c r="A73" s="6" t="s">
        <v>89</v>
      </c>
      <c r="B73" s="6" t="s">
        <v>103</v>
      </c>
      <c r="C73" s="6" t="s">
        <v>22</v>
      </c>
      <c r="D73" s="6" t="s">
        <v>54</v>
      </c>
      <c r="E73" s="7" t="s">
        <v>55</v>
      </c>
      <c r="F73" s="8">
        <v>0</v>
      </c>
      <c r="G73" s="8">
        <v>12000</v>
      </c>
      <c r="H73" s="8">
        <v>1210</v>
      </c>
      <c r="I73" s="9">
        <v>0</v>
      </c>
    </row>
    <row r="74" spans="1:10" ht="15" customHeight="1" x14ac:dyDescent="0.25">
      <c r="A74" s="6" t="s">
        <v>89</v>
      </c>
      <c r="B74" s="6" t="s">
        <v>103</v>
      </c>
      <c r="C74" s="6" t="s">
        <v>22</v>
      </c>
      <c r="D74" s="6" t="s">
        <v>23</v>
      </c>
      <c r="E74" s="7" t="s">
        <v>24</v>
      </c>
      <c r="F74" s="8">
        <v>4000</v>
      </c>
      <c r="G74" s="8">
        <v>4000</v>
      </c>
      <c r="H74" s="8">
        <v>1479</v>
      </c>
      <c r="I74" s="9">
        <v>3000</v>
      </c>
    </row>
    <row r="75" spans="1:10" ht="15" customHeight="1" x14ac:dyDescent="0.25">
      <c r="A75" s="6" t="s">
        <v>89</v>
      </c>
      <c r="B75" s="6" t="s">
        <v>103</v>
      </c>
      <c r="C75" s="6" t="s">
        <v>22</v>
      </c>
      <c r="D75" s="6" t="s">
        <v>64</v>
      </c>
      <c r="E75" s="7" t="s">
        <v>65</v>
      </c>
      <c r="F75" s="8">
        <v>8000</v>
      </c>
      <c r="G75" s="8">
        <v>8000</v>
      </c>
      <c r="H75" s="8">
        <v>5772</v>
      </c>
      <c r="I75" s="9">
        <v>8000</v>
      </c>
    </row>
    <row r="76" spans="1:10" ht="15" customHeight="1" x14ac:dyDescent="0.25">
      <c r="A76" s="6" t="s">
        <v>89</v>
      </c>
      <c r="B76" s="6" t="s">
        <v>103</v>
      </c>
      <c r="C76" s="6" t="s">
        <v>22</v>
      </c>
      <c r="D76" s="6" t="s">
        <v>25</v>
      </c>
      <c r="E76" s="7" t="s">
        <v>26</v>
      </c>
      <c r="F76" s="8">
        <v>170000</v>
      </c>
      <c r="G76" s="8">
        <v>183000</v>
      </c>
      <c r="H76" s="8">
        <v>147587.9</v>
      </c>
      <c r="I76" s="9">
        <v>140000</v>
      </c>
      <c r="J76" s="11"/>
    </row>
    <row r="77" spans="1:10" ht="15" customHeight="1" x14ac:dyDescent="0.25">
      <c r="A77" s="6" t="s">
        <v>89</v>
      </c>
      <c r="B77" s="6" t="s">
        <v>103</v>
      </c>
      <c r="C77" s="6" t="s">
        <v>22</v>
      </c>
      <c r="D77" s="6" t="s">
        <v>33</v>
      </c>
      <c r="E77" s="7" t="s">
        <v>34</v>
      </c>
      <c r="F77" s="8">
        <v>10000</v>
      </c>
      <c r="G77" s="8">
        <v>5500</v>
      </c>
      <c r="H77" s="8">
        <v>0</v>
      </c>
      <c r="I77" s="9">
        <v>10000</v>
      </c>
    </row>
    <row r="78" spans="1:10" ht="15" customHeight="1" x14ac:dyDescent="0.25">
      <c r="A78" s="6" t="s">
        <v>89</v>
      </c>
      <c r="B78" s="6" t="s">
        <v>103</v>
      </c>
      <c r="C78" s="6" t="s">
        <v>22</v>
      </c>
      <c r="D78" s="6" t="s">
        <v>15</v>
      </c>
      <c r="E78" s="7" t="s">
        <v>16</v>
      </c>
      <c r="F78" s="8">
        <v>25000</v>
      </c>
      <c r="G78" s="8">
        <v>0</v>
      </c>
      <c r="H78" s="8">
        <v>0</v>
      </c>
      <c r="I78" s="9">
        <v>0</v>
      </c>
    </row>
    <row r="79" spans="1:10" x14ac:dyDescent="0.25">
      <c r="A79" s="39" t="s">
        <v>104</v>
      </c>
      <c r="B79" s="40"/>
      <c r="C79" s="40"/>
      <c r="D79" s="40"/>
      <c r="E79" s="40"/>
      <c r="F79" s="10">
        <v>217000</v>
      </c>
      <c r="G79" s="10">
        <v>217000</v>
      </c>
      <c r="H79" s="10">
        <v>160548.9</v>
      </c>
      <c r="I79" s="10">
        <f>SUM(I72:I78)</f>
        <v>161000</v>
      </c>
    </row>
    <row r="80" spans="1:10" ht="15" customHeight="1" x14ac:dyDescent="0.25">
      <c r="A80" s="6" t="s">
        <v>89</v>
      </c>
      <c r="B80" s="6" t="s">
        <v>114</v>
      </c>
      <c r="C80" s="6" t="s">
        <v>115</v>
      </c>
      <c r="D80" s="6" t="s">
        <v>92</v>
      </c>
      <c r="E80" s="7" t="s">
        <v>93</v>
      </c>
      <c r="F80" s="8">
        <v>550000</v>
      </c>
      <c r="G80" s="8">
        <v>550000</v>
      </c>
      <c r="H80" s="8">
        <v>472053</v>
      </c>
      <c r="I80" s="9">
        <v>570000</v>
      </c>
    </row>
    <row r="81" spans="1:10" ht="15" customHeight="1" x14ac:dyDescent="0.25">
      <c r="A81" s="6" t="s">
        <v>89</v>
      </c>
      <c r="B81" s="6" t="s">
        <v>114</v>
      </c>
      <c r="C81" s="6" t="s">
        <v>115</v>
      </c>
      <c r="D81" s="6" t="s">
        <v>42</v>
      </c>
      <c r="E81" s="7" t="s">
        <v>43</v>
      </c>
      <c r="F81" s="8">
        <v>86000</v>
      </c>
      <c r="G81" s="8">
        <v>86000</v>
      </c>
      <c r="H81" s="8">
        <v>81860</v>
      </c>
      <c r="I81" s="9">
        <v>86000</v>
      </c>
    </row>
    <row r="82" spans="1:10" ht="15" customHeight="1" x14ac:dyDescent="0.25">
      <c r="A82" s="6" t="s">
        <v>89</v>
      </c>
      <c r="B82" s="6" t="s">
        <v>114</v>
      </c>
      <c r="C82" s="6" t="s">
        <v>115</v>
      </c>
      <c r="D82" s="6" t="s">
        <v>44</v>
      </c>
      <c r="E82" s="7" t="s">
        <v>45</v>
      </c>
      <c r="F82" s="8">
        <v>135000</v>
      </c>
      <c r="G82" s="8">
        <v>135000</v>
      </c>
      <c r="H82" s="8">
        <v>118516</v>
      </c>
      <c r="I82" s="9">
        <v>145000</v>
      </c>
    </row>
    <row r="83" spans="1:10" ht="15" customHeight="1" x14ac:dyDescent="0.25">
      <c r="A83" s="6" t="s">
        <v>89</v>
      </c>
      <c r="B83" s="6" t="s">
        <v>114</v>
      </c>
      <c r="C83" s="6" t="s">
        <v>115</v>
      </c>
      <c r="D83" s="6" t="s">
        <v>46</v>
      </c>
      <c r="E83" s="7" t="s">
        <v>47</v>
      </c>
      <c r="F83" s="8">
        <v>58000</v>
      </c>
      <c r="G83" s="8">
        <v>58000</v>
      </c>
      <c r="H83" s="8">
        <v>42664</v>
      </c>
      <c r="I83" s="9">
        <v>55000</v>
      </c>
    </row>
    <row r="84" spans="1:10" ht="15" customHeight="1" x14ac:dyDescent="0.25">
      <c r="A84" s="6" t="s">
        <v>89</v>
      </c>
      <c r="B84" s="6" t="s">
        <v>114</v>
      </c>
      <c r="C84" s="6" t="s">
        <v>115</v>
      </c>
      <c r="D84" s="6" t="s">
        <v>52</v>
      </c>
      <c r="E84" s="7" t="s">
        <v>53</v>
      </c>
      <c r="F84" s="8">
        <v>2000</v>
      </c>
      <c r="G84" s="8">
        <v>2000</v>
      </c>
      <c r="H84" s="8">
        <v>0</v>
      </c>
      <c r="I84" s="9">
        <v>1000</v>
      </c>
    </row>
    <row r="85" spans="1:10" ht="15" customHeight="1" x14ac:dyDescent="0.25">
      <c r="A85" s="6" t="s">
        <v>89</v>
      </c>
      <c r="B85" s="6" t="s">
        <v>114</v>
      </c>
      <c r="C85" s="6" t="s">
        <v>115</v>
      </c>
      <c r="D85" s="6" t="s">
        <v>54</v>
      </c>
      <c r="E85" s="7" t="s">
        <v>55</v>
      </c>
      <c r="F85" s="8">
        <v>10000</v>
      </c>
      <c r="G85" s="8">
        <v>10000</v>
      </c>
      <c r="H85" s="8">
        <v>0</v>
      </c>
      <c r="I85" s="9">
        <v>10000</v>
      </c>
    </row>
    <row r="86" spans="1:10" ht="15" customHeight="1" x14ac:dyDescent="0.25">
      <c r="A86" s="6" t="s">
        <v>89</v>
      </c>
      <c r="B86" s="6" t="s">
        <v>114</v>
      </c>
      <c r="C86" s="6" t="s">
        <v>115</v>
      </c>
      <c r="D86" s="6" t="s">
        <v>94</v>
      </c>
      <c r="E86" s="7" t="s">
        <v>95</v>
      </c>
      <c r="F86" s="8">
        <v>70000</v>
      </c>
      <c r="G86" s="8">
        <v>40000</v>
      </c>
      <c r="H86" s="8">
        <v>27853</v>
      </c>
      <c r="I86" s="9">
        <v>45000</v>
      </c>
    </row>
    <row r="87" spans="1:10" ht="15" customHeight="1" x14ac:dyDescent="0.25">
      <c r="A87" s="6" t="s">
        <v>89</v>
      </c>
      <c r="B87" s="6" t="s">
        <v>114</v>
      </c>
      <c r="C87" s="6" t="s">
        <v>115</v>
      </c>
      <c r="D87" s="6" t="s">
        <v>23</v>
      </c>
      <c r="E87" s="7" t="s">
        <v>24</v>
      </c>
      <c r="F87" s="8">
        <v>14000</v>
      </c>
      <c r="G87" s="8">
        <v>14000</v>
      </c>
      <c r="H87" s="8">
        <v>13237</v>
      </c>
      <c r="I87" s="9">
        <v>15000</v>
      </c>
    </row>
    <row r="88" spans="1:10" ht="15" customHeight="1" x14ac:dyDescent="0.25">
      <c r="A88" s="6" t="s">
        <v>89</v>
      </c>
      <c r="B88" s="6" t="s">
        <v>114</v>
      </c>
      <c r="C88" s="6" t="s">
        <v>115</v>
      </c>
      <c r="D88" s="6" t="s">
        <v>56</v>
      </c>
      <c r="E88" s="7" t="s">
        <v>57</v>
      </c>
      <c r="F88" s="8">
        <v>10000</v>
      </c>
      <c r="G88" s="8">
        <v>10000</v>
      </c>
      <c r="H88" s="8">
        <v>8414</v>
      </c>
      <c r="I88" s="9">
        <v>11000</v>
      </c>
    </row>
    <row r="89" spans="1:10" ht="15" customHeight="1" x14ac:dyDescent="0.25">
      <c r="A89" s="6" t="s">
        <v>89</v>
      </c>
      <c r="B89" s="6" t="s">
        <v>114</v>
      </c>
      <c r="C89" s="6" t="s">
        <v>115</v>
      </c>
      <c r="D89" s="6" t="s">
        <v>60</v>
      </c>
      <c r="E89" s="7" t="s">
        <v>61</v>
      </c>
      <c r="F89" s="8">
        <v>40000</v>
      </c>
      <c r="G89" s="8">
        <v>70000</v>
      </c>
      <c r="H89" s="8">
        <v>52370</v>
      </c>
      <c r="I89" s="9">
        <v>75000</v>
      </c>
    </row>
    <row r="90" spans="1:10" ht="15" customHeight="1" x14ac:dyDescent="0.25">
      <c r="A90" s="6" t="s">
        <v>89</v>
      </c>
      <c r="B90" s="6" t="s">
        <v>114</v>
      </c>
      <c r="C90" s="6" t="s">
        <v>115</v>
      </c>
      <c r="D90" s="6" t="s">
        <v>64</v>
      </c>
      <c r="E90" s="7" t="s">
        <v>65</v>
      </c>
      <c r="F90" s="8">
        <v>5000</v>
      </c>
      <c r="G90" s="8">
        <v>5000</v>
      </c>
      <c r="H90" s="8">
        <v>4220.5</v>
      </c>
      <c r="I90" s="9">
        <v>5000</v>
      </c>
    </row>
    <row r="91" spans="1:10" ht="15" customHeight="1" x14ac:dyDescent="0.25">
      <c r="A91" s="6" t="s">
        <v>89</v>
      </c>
      <c r="B91" s="6" t="s">
        <v>114</v>
      </c>
      <c r="C91" s="6" t="s">
        <v>115</v>
      </c>
      <c r="D91" s="6" t="s">
        <v>116</v>
      </c>
      <c r="E91" s="7" t="s">
        <v>117</v>
      </c>
      <c r="F91" s="8">
        <v>12000</v>
      </c>
      <c r="G91" s="8">
        <v>12000</v>
      </c>
      <c r="H91" s="8">
        <v>10220</v>
      </c>
      <c r="I91" s="9">
        <v>12000</v>
      </c>
    </row>
    <row r="92" spans="1:10" ht="15" customHeight="1" x14ac:dyDescent="0.25">
      <c r="A92" s="6" t="s">
        <v>89</v>
      </c>
      <c r="B92" s="6" t="s">
        <v>114</v>
      </c>
      <c r="C92" s="6" t="s">
        <v>115</v>
      </c>
      <c r="D92" s="6" t="s">
        <v>25</v>
      </c>
      <c r="E92" s="7" t="s">
        <v>26</v>
      </c>
      <c r="F92" s="8">
        <v>34000</v>
      </c>
      <c r="G92" s="8">
        <v>34000</v>
      </c>
      <c r="H92" s="8">
        <v>15695.91</v>
      </c>
      <c r="I92" s="9">
        <v>30000</v>
      </c>
    </row>
    <row r="93" spans="1:10" ht="15" customHeight="1" x14ac:dyDescent="0.25">
      <c r="A93" s="6" t="s">
        <v>89</v>
      </c>
      <c r="B93" s="6" t="s">
        <v>114</v>
      </c>
      <c r="C93" s="6" t="s">
        <v>115</v>
      </c>
      <c r="D93" s="6" t="s">
        <v>33</v>
      </c>
      <c r="E93" s="7" t="s">
        <v>34</v>
      </c>
      <c r="F93" s="8">
        <v>42000</v>
      </c>
      <c r="G93" s="8">
        <v>42000</v>
      </c>
      <c r="H93" s="8">
        <v>41702.800000000003</v>
      </c>
      <c r="I93" s="9">
        <v>20000</v>
      </c>
      <c r="J93" s="11"/>
    </row>
    <row r="94" spans="1:10" ht="15" customHeight="1" x14ac:dyDescent="0.25">
      <c r="A94" s="6" t="s">
        <v>89</v>
      </c>
      <c r="B94" s="6" t="s">
        <v>114</v>
      </c>
      <c r="C94" s="6" t="s">
        <v>115</v>
      </c>
      <c r="D94" s="6" t="s">
        <v>98</v>
      </c>
      <c r="E94" s="7" t="s">
        <v>99</v>
      </c>
      <c r="F94" s="8">
        <v>1000</v>
      </c>
      <c r="G94" s="8">
        <v>1000</v>
      </c>
      <c r="H94" s="8">
        <v>0</v>
      </c>
      <c r="I94" s="9">
        <v>1000</v>
      </c>
    </row>
    <row r="95" spans="1:10" ht="15" customHeight="1" x14ac:dyDescent="0.25">
      <c r="A95" s="6" t="s">
        <v>89</v>
      </c>
      <c r="B95" s="6" t="s">
        <v>114</v>
      </c>
      <c r="C95" s="6" t="s">
        <v>115</v>
      </c>
      <c r="D95" s="6" t="s">
        <v>81</v>
      </c>
      <c r="E95" s="7" t="s">
        <v>82</v>
      </c>
      <c r="F95" s="8">
        <v>2000</v>
      </c>
      <c r="G95" s="8">
        <v>2000</v>
      </c>
      <c r="H95" s="8">
        <v>650</v>
      </c>
      <c r="I95" s="9">
        <v>1500</v>
      </c>
    </row>
    <row r="96" spans="1:10" x14ac:dyDescent="0.25">
      <c r="A96" s="39" t="s">
        <v>118</v>
      </c>
      <c r="B96" s="40"/>
      <c r="C96" s="40"/>
      <c r="D96" s="40"/>
      <c r="E96" s="40"/>
      <c r="F96" s="10">
        <v>1071000</v>
      </c>
      <c r="G96" s="10">
        <v>1071000</v>
      </c>
      <c r="H96" s="10">
        <v>889456.21</v>
      </c>
      <c r="I96" s="10">
        <f>SUM(I80:I95)</f>
        <v>1082500</v>
      </c>
    </row>
    <row r="97" spans="1:10" ht="15" customHeight="1" x14ac:dyDescent="0.25">
      <c r="A97" s="6" t="s">
        <v>89</v>
      </c>
      <c r="B97" s="6" t="s">
        <v>144</v>
      </c>
      <c r="C97" s="6" t="s">
        <v>145</v>
      </c>
      <c r="D97" s="6" t="s">
        <v>92</v>
      </c>
      <c r="E97" s="7" t="s">
        <v>93</v>
      </c>
      <c r="F97" s="8">
        <v>180000</v>
      </c>
      <c r="G97" s="8">
        <v>180000</v>
      </c>
      <c r="H97" s="8">
        <v>184853</v>
      </c>
      <c r="I97" s="9">
        <v>0</v>
      </c>
    </row>
    <row r="98" spans="1:10" ht="15" customHeight="1" x14ac:dyDescent="0.25">
      <c r="A98" s="6" t="s">
        <v>89</v>
      </c>
      <c r="B98" s="6" t="s">
        <v>144</v>
      </c>
      <c r="C98" s="6" t="s">
        <v>145</v>
      </c>
      <c r="D98" s="6" t="s">
        <v>42</v>
      </c>
      <c r="E98" s="7" t="s">
        <v>43</v>
      </c>
      <c r="F98" s="8">
        <v>120000</v>
      </c>
      <c r="G98" s="8">
        <v>160000</v>
      </c>
      <c r="H98" s="8">
        <v>140020</v>
      </c>
      <c r="I98" s="9">
        <v>420000</v>
      </c>
    </row>
    <row r="99" spans="1:10" ht="15" customHeight="1" x14ac:dyDescent="0.25">
      <c r="A99" s="6" t="s">
        <v>89</v>
      </c>
      <c r="B99" s="6" t="s">
        <v>144</v>
      </c>
      <c r="C99" s="6" t="s">
        <v>145</v>
      </c>
      <c r="D99" s="6" t="s">
        <v>44</v>
      </c>
      <c r="E99" s="7" t="s">
        <v>45</v>
      </c>
      <c r="F99" s="8">
        <v>45000</v>
      </c>
      <c r="G99" s="8">
        <v>45000</v>
      </c>
      <c r="H99" s="8">
        <v>46214</v>
      </c>
      <c r="I99" s="9">
        <v>0</v>
      </c>
    </row>
    <row r="100" spans="1:10" ht="15" customHeight="1" x14ac:dyDescent="0.25">
      <c r="A100" s="6" t="s">
        <v>89</v>
      </c>
      <c r="B100" s="6" t="s">
        <v>144</v>
      </c>
      <c r="C100" s="6" t="s">
        <v>145</v>
      </c>
      <c r="D100" s="6" t="s">
        <v>46</v>
      </c>
      <c r="E100" s="7" t="s">
        <v>47</v>
      </c>
      <c r="F100" s="8">
        <v>17000</v>
      </c>
      <c r="G100" s="8">
        <v>17000</v>
      </c>
      <c r="H100" s="8">
        <v>16638</v>
      </c>
      <c r="I100" s="9">
        <v>0</v>
      </c>
    </row>
    <row r="101" spans="1:10" ht="15" customHeight="1" x14ac:dyDescent="0.25">
      <c r="A101" s="6" t="s">
        <v>89</v>
      </c>
      <c r="B101" s="6" t="s">
        <v>144</v>
      </c>
      <c r="C101" s="6" t="s">
        <v>145</v>
      </c>
      <c r="D101" s="6" t="s">
        <v>54</v>
      </c>
      <c r="E101" s="7" t="s">
        <v>55</v>
      </c>
      <c r="F101" s="8">
        <v>61000</v>
      </c>
      <c r="G101" s="8">
        <v>89000</v>
      </c>
      <c r="H101" s="8">
        <v>88364</v>
      </c>
      <c r="I101" s="9">
        <v>10000</v>
      </c>
      <c r="J101" s="11"/>
    </row>
    <row r="102" spans="1:10" ht="15" customHeight="1" x14ac:dyDescent="0.25">
      <c r="A102" s="6" t="s">
        <v>89</v>
      </c>
      <c r="B102" s="6" t="s">
        <v>144</v>
      </c>
      <c r="C102" s="6" t="s">
        <v>145</v>
      </c>
      <c r="D102" s="6" t="s">
        <v>94</v>
      </c>
      <c r="E102" s="7" t="s">
        <v>95</v>
      </c>
      <c r="F102" s="8">
        <v>200000</v>
      </c>
      <c r="G102" s="8">
        <v>240000</v>
      </c>
      <c r="H102" s="8">
        <v>223554.98</v>
      </c>
      <c r="I102" s="9">
        <v>200000</v>
      </c>
    </row>
    <row r="103" spans="1:10" ht="15" customHeight="1" x14ac:dyDescent="0.25">
      <c r="A103" s="6" t="s">
        <v>89</v>
      </c>
      <c r="B103" s="6" t="s">
        <v>144</v>
      </c>
      <c r="C103" s="6" t="s">
        <v>145</v>
      </c>
      <c r="D103" s="6" t="s">
        <v>23</v>
      </c>
      <c r="E103" s="7" t="s">
        <v>24</v>
      </c>
      <c r="F103" s="8">
        <v>70000</v>
      </c>
      <c r="G103" s="8">
        <v>42000</v>
      </c>
      <c r="H103" s="8">
        <v>11695</v>
      </c>
      <c r="I103" s="9">
        <v>42000</v>
      </c>
    </row>
    <row r="104" spans="1:10" ht="15" customHeight="1" x14ac:dyDescent="0.25">
      <c r="A104" s="6" t="s">
        <v>89</v>
      </c>
      <c r="B104" s="6" t="s">
        <v>144</v>
      </c>
      <c r="C104" s="6" t="s">
        <v>145</v>
      </c>
      <c r="D104" s="6" t="s">
        <v>56</v>
      </c>
      <c r="E104" s="7" t="s">
        <v>57</v>
      </c>
      <c r="F104" s="8">
        <v>25000</v>
      </c>
      <c r="G104" s="8">
        <v>25000</v>
      </c>
      <c r="H104" s="8">
        <v>13137</v>
      </c>
      <c r="I104" s="9">
        <v>25000</v>
      </c>
    </row>
    <row r="105" spans="1:10" ht="15" customHeight="1" x14ac:dyDescent="0.25">
      <c r="A105" s="6" t="s">
        <v>89</v>
      </c>
      <c r="B105" s="6" t="s">
        <v>144</v>
      </c>
      <c r="C105" s="6" t="s">
        <v>145</v>
      </c>
      <c r="D105" s="6" t="s">
        <v>60</v>
      </c>
      <c r="E105" s="7" t="s">
        <v>61</v>
      </c>
      <c r="F105" s="8">
        <v>50000</v>
      </c>
      <c r="G105" s="8">
        <v>50000</v>
      </c>
      <c r="H105" s="8">
        <v>40765.699999999997</v>
      </c>
      <c r="I105" s="9">
        <v>50000</v>
      </c>
    </row>
    <row r="106" spans="1:10" ht="15" customHeight="1" x14ac:dyDescent="0.25">
      <c r="A106" s="6" t="s">
        <v>89</v>
      </c>
      <c r="B106" s="6" t="s">
        <v>144</v>
      </c>
      <c r="C106" s="6" t="s">
        <v>145</v>
      </c>
      <c r="D106" s="6" t="s">
        <v>64</v>
      </c>
      <c r="E106" s="7" t="s">
        <v>65</v>
      </c>
      <c r="F106" s="8">
        <v>1000</v>
      </c>
      <c r="G106" s="8">
        <v>5000</v>
      </c>
      <c r="H106" s="8">
        <v>3765.5</v>
      </c>
      <c r="I106" s="9">
        <v>5000</v>
      </c>
    </row>
    <row r="107" spans="1:10" ht="15" customHeight="1" x14ac:dyDescent="0.25">
      <c r="A107" s="6" t="s">
        <v>89</v>
      </c>
      <c r="B107" s="6" t="s">
        <v>144</v>
      </c>
      <c r="C107" s="6" t="s">
        <v>145</v>
      </c>
      <c r="D107" s="6" t="s">
        <v>25</v>
      </c>
      <c r="E107" s="7" t="s">
        <v>26</v>
      </c>
      <c r="F107" s="8">
        <v>40000</v>
      </c>
      <c r="G107" s="8">
        <v>39000</v>
      </c>
      <c r="H107" s="8">
        <v>2005.53</v>
      </c>
      <c r="I107" s="9">
        <v>40000</v>
      </c>
      <c r="J107" s="11"/>
    </row>
    <row r="108" spans="1:10" ht="15" customHeight="1" x14ac:dyDescent="0.25">
      <c r="A108" s="6" t="s">
        <v>89</v>
      </c>
      <c r="B108" s="6" t="s">
        <v>144</v>
      </c>
      <c r="C108" s="6" t="s">
        <v>145</v>
      </c>
      <c r="D108" s="6" t="s">
        <v>33</v>
      </c>
      <c r="E108" s="7" t="s">
        <v>34</v>
      </c>
      <c r="F108" s="8">
        <v>10000</v>
      </c>
      <c r="G108" s="8">
        <v>160000</v>
      </c>
      <c r="H108" s="8">
        <v>158041.79999999999</v>
      </c>
      <c r="I108" s="9">
        <v>20000</v>
      </c>
    </row>
    <row r="109" spans="1:10" ht="15" customHeight="1" x14ac:dyDescent="0.25">
      <c r="A109" s="6" t="s">
        <v>89</v>
      </c>
      <c r="B109" s="6" t="s">
        <v>144</v>
      </c>
      <c r="C109" s="6" t="s">
        <v>145</v>
      </c>
      <c r="D109" s="6" t="s">
        <v>10</v>
      </c>
      <c r="E109" s="7" t="s">
        <v>11</v>
      </c>
      <c r="F109" s="8">
        <v>0</v>
      </c>
      <c r="G109" s="8">
        <v>0</v>
      </c>
      <c r="H109" s="8">
        <v>0</v>
      </c>
      <c r="I109" s="9">
        <v>0</v>
      </c>
    </row>
    <row r="110" spans="1:10" x14ac:dyDescent="0.25">
      <c r="A110" s="39" t="s">
        <v>146</v>
      </c>
      <c r="B110" s="40"/>
      <c r="C110" s="40"/>
      <c r="D110" s="40"/>
      <c r="E110" s="40"/>
      <c r="F110" s="10">
        <v>819000</v>
      </c>
      <c r="G110" s="10">
        <v>1052000</v>
      </c>
      <c r="H110" s="10">
        <v>929054.51</v>
      </c>
      <c r="I110" s="10">
        <f>SUM(I97:I109)</f>
        <v>812000</v>
      </c>
    </row>
    <row r="111" spans="1:10" ht="15" customHeight="1" x14ac:dyDescent="0.25">
      <c r="A111" s="41" t="s">
        <v>435</v>
      </c>
      <c r="B111" s="42"/>
      <c r="C111" s="42"/>
      <c r="D111" s="42"/>
      <c r="E111" s="42"/>
      <c r="F111" s="12">
        <f t="shared" ref="F111:H111" si="0">SUM(F66,F71,F79,F96,F110)</f>
        <v>2707000</v>
      </c>
      <c r="G111" s="12">
        <f t="shared" si="0"/>
        <v>3155500</v>
      </c>
      <c r="H111" s="12">
        <f t="shared" si="0"/>
        <v>2416792.04</v>
      </c>
      <c r="I111" s="12">
        <f>SUM(I66,I71,I79,I96,I110)</f>
        <v>2726500</v>
      </c>
    </row>
    <row r="112" spans="1:10" ht="15" customHeight="1" x14ac:dyDescent="0.25">
      <c r="A112" s="6">
        <v>24</v>
      </c>
      <c r="B112" s="6" t="s">
        <v>108</v>
      </c>
      <c r="C112" s="6" t="s">
        <v>109</v>
      </c>
      <c r="D112" s="6" t="s">
        <v>42</v>
      </c>
      <c r="E112" s="7" t="s">
        <v>43</v>
      </c>
      <c r="F112" s="8">
        <v>11000</v>
      </c>
      <c r="G112" s="8">
        <v>11000</v>
      </c>
      <c r="H112" s="8">
        <v>7060</v>
      </c>
      <c r="I112" s="9">
        <v>11000</v>
      </c>
    </row>
    <row r="113" spans="1:9" ht="15" customHeight="1" x14ac:dyDescent="0.25">
      <c r="A113" s="6">
        <v>24</v>
      </c>
      <c r="B113" s="6" t="s">
        <v>108</v>
      </c>
      <c r="C113" s="6" t="s">
        <v>109</v>
      </c>
      <c r="D113" s="6" t="s">
        <v>44</v>
      </c>
      <c r="E113" s="7" t="s">
        <v>45</v>
      </c>
      <c r="F113" s="8">
        <v>500</v>
      </c>
      <c r="G113" s="8">
        <v>500</v>
      </c>
      <c r="H113" s="8">
        <v>0</v>
      </c>
      <c r="I113" s="9">
        <v>500</v>
      </c>
    </row>
    <row r="114" spans="1:9" ht="15" customHeight="1" x14ac:dyDescent="0.25">
      <c r="A114" s="6">
        <v>24</v>
      </c>
      <c r="B114" s="6" t="s">
        <v>108</v>
      </c>
      <c r="C114" s="6" t="s">
        <v>109</v>
      </c>
      <c r="D114" s="6" t="s">
        <v>46</v>
      </c>
      <c r="E114" s="7" t="s">
        <v>47</v>
      </c>
      <c r="F114" s="8">
        <v>500</v>
      </c>
      <c r="G114" s="8">
        <v>500</v>
      </c>
      <c r="H114" s="8">
        <v>0</v>
      </c>
      <c r="I114" s="9">
        <v>500</v>
      </c>
    </row>
    <row r="115" spans="1:9" ht="15" customHeight="1" x14ac:dyDescent="0.25">
      <c r="A115" s="6">
        <v>24</v>
      </c>
      <c r="B115" s="6" t="s">
        <v>108</v>
      </c>
      <c r="C115" s="6" t="s">
        <v>109</v>
      </c>
      <c r="D115" s="6" t="s">
        <v>54</v>
      </c>
      <c r="E115" s="7" t="s">
        <v>55</v>
      </c>
      <c r="F115" s="8">
        <v>5000</v>
      </c>
      <c r="G115" s="8">
        <v>5000</v>
      </c>
      <c r="H115" s="8">
        <v>0</v>
      </c>
      <c r="I115" s="9">
        <v>15000</v>
      </c>
    </row>
    <row r="116" spans="1:9" ht="15" customHeight="1" x14ac:dyDescent="0.25">
      <c r="A116" s="6">
        <v>24</v>
      </c>
      <c r="B116" s="6" t="s">
        <v>108</v>
      </c>
      <c r="C116" s="6" t="s">
        <v>109</v>
      </c>
      <c r="D116" s="6" t="s">
        <v>23</v>
      </c>
      <c r="E116" s="7" t="s">
        <v>24</v>
      </c>
      <c r="F116" s="8">
        <v>3000</v>
      </c>
      <c r="G116" s="8">
        <v>3000</v>
      </c>
      <c r="H116" s="8">
        <v>1779</v>
      </c>
      <c r="I116" s="9">
        <v>5000</v>
      </c>
    </row>
    <row r="117" spans="1:9" ht="15" customHeight="1" x14ac:dyDescent="0.25">
      <c r="A117" s="6">
        <v>24</v>
      </c>
      <c r="B117" s="6" t="s">
        <v>108</v>
      </c>
      <c r="C117" s="6" t="s">
        <v>109</v>
      </c>
      <c r="D117" s="6" t="s">
        <v>25</v>
      </c>
      <c r="E117" s="7" t="s">
        <v>26</v>
      </c>
      <c r="F117" s="8">
        <v>125500</v>
      </c>
      <c r="G117" s="8">
        <v>165500</v>
      </c>
      <c r="H117" s="8">
        <v>124345.24</v>
      </c>
      <c r="I117" s="9">
        <v>170000</v>
      </c>
    </row>
    <row r="118" spans="1:9" ht="15" customHeight="1" x14ac:dyDescent="0.25">
      <c r="A118" s="6">
        <v>24</v>
      </c>
      <c r="B118" s="6" t="s">
        <v>108</v>
      </c>
      <c r="C118" s="6" t="s">
        <v>109</v>
      </c>
      <c r="D118" s="6" t="s">
        <v>33</v>
      </c>
      <c r="E118" s="7" t="s">
        <v>34</v>
      </c>
      <c r="F118" s="8">
        <v>25000</v>
      </c>
      <c r="G118" s="8">
        <v>25000</v>
      </c>
      <c r="H118" s="8">
        <v>0</v>
      </c>
      <c r="I118" s="9">
        <v>20000</v>
      </c>
    </row>
    <row r="119" spans="1:9" x14ac:dyDescent="0.25">
      <c r="A119" s="39" t="s">
        <v>110</v>
      </c>
      <c r="B119" s="40"/>
      <c r="C119" s="40"/>
      <c r="D119" s="40"/>
      <c r="E119" s="40"/>
      <c r="F119" s="10">
        <v>170500</v>
      </c>
      <c r="G119" s="10">
        <v>210500</v>
      </c>
      <c r="H119" s="10">
        <v>133184.24</v>
      </c>
      <c r="I119" s="10">
        <f>SUM(I112:I118)</f>
        <v>222000</v>
      </c>
    </row>
    <row r="120" spans="1:9" ht="15" customHeight="1" x14ac:dyDescent="0.25">
      <c r="A120" s="6">
        <v>24</v>
      </c>
      <c r="B120" s="6" t="s">
        <v>111</v>
      </c>
      <c r="C120" s="6" t="s">
        <v>112</v>
      </c>
      <c r="D120" s="6" t="s">
        <v>92</v>
      </c>
      <c r="E120" s="7" t="s">
        <v>93</v>
      </c>
      <c r="F120" s="8">
        <v>260000</v>
      </c>
      <c r="G120" s="8">
        <v>260000</v>
      </c>
      <c r="H120" s="8">
        <v>216934</v>
      </c>
      <c r="I120" s="9">
        <v>299000</v>
      </c>
    </row>
    <row r="121" spans="1:9" ht="15" customHeight="1" x14ac:dyDescent="0.25">
      <c r="A121" s="6">
        <v>24</v>
      </c>
      <c r="B121" s="6" t="s">
        <v>111</v>
      </c>
      <c r="C121" s="6" t="s">
        <v>112</v>
      </c>
      <c r="D121" s="6" t="s">
        <v>44</v>
      </c>
      <c r="E121" s="7" t="s">
        <v>45</v>
      </c>
      <c r="F121" s="8">
        <v>65000</v>
      </c>
      <c r="G121" s="8">
        <v>65000</v>
      </c>
      <c r="H121" s="8">
        <v>54233</v>
      </c>
      <c r="I121" s="9">
        <v>74750</v>
      </c>
    </row>
    <row r="122" spans="1:9" ht="15" customHeight="1" x14ac:dyDescent="0.25">
      <c r="A122" s="6">
        <v>24</v>
      </c>
      <c r="B122" s="6" t="s">
        <v>111</v>
      </c>
      <c r="C122" s="6" t="s">
        <v>112</v>
      </c>
      <c r="D122" s="6" t="s">
        <v>46</v>
      </c>
      <c r="E122" s="7" t="s">
        <v>47</v>
      </c>
      <c r="F122" s="8">
        <v>23400</v>
      </c>
      <c r="G122" s="8">
        <v>23400</v>
      </c>
      <c r="H122" s="8">
        <v>19521</v>
      </c>
      <c r="I122" s="9">
        <v>26910</v>
      </c>
    </row>
    <row r="123" spans="1:9" ht="15" customHeight="1" x14ac:dyDescent="0.25">
      <c r="A123" s="6">
        <v>24</v>
      </c>
      <c r="B123" s="6" t="s">
        <v>111</v>
      </c>
      <c r="C123" s="6" t="s">
        <v>112</v>
      </c>
      <c r="D123" s="6" t="s">
        <v>52</v>
      </c>
      <c r="E123" s="7" t="s">
        <v>53</v>
      </c>
      <c r="F123" s="8">
        <v>85000</v>
      </c>
      <c r="G123" s="8">
        <v>85000</v>
      </c>
      <c r="H123" s="8">
        <v>38028</v>
      </c>
      <c r="I123" s="9">
        <v>90000</v>
      </c>
    </row>
    <row r="124" spans="1:9" ht="15" customHeight="1" x14ac:dyDescent="0.25">
      <c r="A124" s="6">
        <v>24</v>
      </c>
      <c r="B124" s="6" t="s">
        <v>111</v>
      </c>
      <c r="C124" s="6" t="s">
        <v>112</v>
      </c>
      <c r="D124" s="6" t="s">
        <v>54</v>
      </c>
      <c r="E124" s="7" t="s">
        <v>55</v>
      </c>
      <c r="F124" s="8">
        <v>10000</v>
      </c>
      <c r="G124" s="8">
        <v>0</v>
      </c>
      <c r="H124" s="8">
        <v>13414</v>
      </c>
      <c r="I124" s="9">
        <v>10000</v>
      </c>
    </row>
    <row r="125" spans="1:9" ht="15" customHeight="1" x14ac:dyDescent="0.25">
      <c r="A125" s="6">
        <v>24</v>
      </c>
      <c r="B125" s="6" t="s">
        <v>111</v>
      </c>
      <c r="C125" s="6" t="s">
        <v>112</v>
      </c>
      <c r="D125" s="6" t="s">
        <v>23</v>
      </c>
      <c r="E125" s="7" t="s">
        <v>24</v>
      </c>
      <c r="F125" s="8">
        <v>5000</v>
      </c>
      <c r="G125" s="8">
        <v>10000</v>
      </c>
      <c r="H125" s="8">
        <v>9259</v>
      </c>
      <c r="I125" s="9">
        <v>15000</v>
      </c>
    </row>
    <row r="126" spans="1:9" ht="15" customHeight="1" x14ac:dyDescent="0.25">
      <c r="A126" s="6">
        <v>24</v>
      </c>
      <c r="B126" s="6" t="s">
        <v>111</v>
      </c>
      <c r="C126" s="6" t="s">
        <v>112</v>
      </c>
      <c r="D126" s="6" t="s">
        <v>64</v>
      </c>
      <c r="E126" s="7" t="s">
        <v>65</v>
      </c>
      <c r="F126" s="8">
        <v>7000</v>
      </c>
      <c r="G126" s="8">
        <v>7000</v>
      </c>
      <c r="H126" s="8">
        <v>3220.5</v>
      </c>
      <c r="I126" s="9">
        <v>7000</v>
      </c>
    </row>
    <row r="127" spans="1:9" ht="15" customHeight="1" x14ac:dyDescent="0.25">
      <c r="A127" s="6">
        <v>24</v>
      </c>
      <c r="B127" s="6" t="s">
        <v>111</v>
      </c>
      <c r="C127" s="6" t="s">
        <v>112</v>
      </c>
      <c r="D127" s="6" t="s">
        <v>25</v>
      </c>
      <c r="E127" s="7" t="s">
        <v>26</v>
      </c>
      <c r="F127" s="8">
        <v>45000</v>
      </c>
      <c r="G127" s="8">
        <v>41500</v>
      </c>
      <c r="H127" s="8">
        <v>8506</v>
      </c>
      <c r="I127" s="9">
        <v>55000</v>
      </c>
    </row>
    <row r="128" spans="1:9" ht="15" customHeight="1" x14ac:dyDescent="0.25">
      <c r="A128" s="6">
        <v>24</v>
      </c>
      <c r="B128" s="6" t="s">
        <v>111</v>
      </c>
      <c r="C128" s="6" t="s">
        <v>112</v>
      </c>
      <c r="D128" s="6" t="s">
        <v>33</v>
      </c>
      <c r="E128" s="7" t="s">
        <v>34</v>
      </c>
      <c r="F128" s="8">
        <v>20000</v>
      </c>
      <c r="G128" s="8">
        <v>78000</v>
      </c>
      <c r="H128" s="8">
        <v>77164</v>
      </c>
      <c r="I128" s="9">
        <v>30000</v>
      </c>
    </row>
    <row r="129" spans="1:10" ht="15" customHeight="1" x14ac:dyDescent="0.25">
      <c r="A129" s="6">
        <v>24</v>
      </c>
      <c r="B129" s="6" t="s">
        <v>111</v>
      </c>
      <c r="C129" s="6" t="s">
        <v>112</v>
      </c>
      <c r="D129" s="6" t="s">
        <v>98</v>
      </c>
      <c r="E129" s="7" t="s">
        <v>99</v>
      </c>
      <c r="F129" s="8">
        <v>1000</v>
      </c>
      <c r="G129" s="8">
        <v>4500</v>
      </c>
      <c r="H129" s="8">
        <v>4247</v>
      </c>
      <c r="I129" s="9">
        <v>5000</v>
      </c>
    </row>
    <row r="130" spans="1:10" ht="15" customHeight="1" x14ac:dyDescent="0.25">
      <c r="A130" s="6">
        <v>24</v>
      </c>
      <c r="B130" s="6" t="s">
        <v>111</v>
      </c>
      <c r="C130" s="6" t="s">
        <v>112</v>
      </c>
      <c r="D130" s="6" t="s">
        <v>85</v>
      </c>
      <c r="E130" s="7" t="s">
        <v>86</v>
      </c>
      <c r="F130" s="8">
        <v>1000</v>
      </c>
      <c r="G130" s="8">
        <v>1000</v>
      </c>
      <c r="H130" s="8">
        <v>0</v>
      </c>
      <c r="I130" s="9">
        <v>1000</v>
      </c>
    </row>
    <row r="131" spans="1:10" x14ac:dyDescent="0.25">
      <c r="A131" s="39" t="s">
        <v>113</v>
      </c>
      <c r="B131" s="40"/>
      <c r="C131" s="40"/>
      <c r="D131" s="40"/>
      <c r="E131" s="40"/>
      <c r="F131" s="10">
        <v>522400</v>
      </c>
      <c r="G131" s="10">
        <v>575400</v>
      </c>
      <c r="H131" s="10">
        <v>444526.5</v>
      </c>
      <c r="I131" s="10">
        <f>SUM(I120:I130)</f>
        <v>613660</v>
      </c>
      <c r="J131" s="13"/>
    </row>
    <row r="132" spans="1:10" ht="15" customHeight="1" x14ac:dyDescent="0.25">
      <c r="A132" s="6">
        <v>24</v>
      </c>
      <c r="B132" s="6" t="s">
        <v>119</v>
      </c>
      <c r="C132" s="6" t="s">
        <v>120</v>
      </c>
      <c r="D132" s="6" t="s">
        <v>42</v>
      </c>
      <c r="E132" s="7" t="s">
        <v>43</v>
      </c>
      <c r="F132" s="8">
        <v>25000</v>
      </c>
      <c r="G132" s="8">
        <v>25000</v>
      </c>
      <c r="H132" s="8">
        <v>19990</v>
      </c>
      <c r="I132" s="9">
        <v>30000</v>
      </c>
    </row>
    <row r="133" spans="1:10" ht="15" customHeight="1" x14ac:dyDescent="0.25">
      <c r="A133" s="6">
        <v>24</v>
      </c>
      <c r="B133" s="6" t="s">
        <v>119</v>
      </c>
      <c r="C133" s="6" t="s">
        <v>120</v>
      </c>
      <c r="D133" s="6" t="s">
        <v>44</v>
      </c>
      <c r="E133" s="7" t="s">
        <v>45</v>
      </c>
      <c r="F133" s="8">
        <v>3000</v>
      </c>
      <c r="G133" s="8">
        <v>3000</v>
      </c>
      <c r="H133" s="8">
        <v>0</v>
      </c>
      <c r="I133" s="9">
        <v>3600</v>
      </c>
    </row>
    <row r="134" spans="1:10" ht="15" customHeight="1" x14ac:dyDescent="0.25">
      <c r="A134" s="6">
        <v>24</v>
      </c>
      <c r="B134" s="6" t="s">
        <v>119</v>
      </c>
      <c r="C134" s="6" t="s">
        <v>120</v>
      </c>
      <c r="D134" s="6" t="s">
        <v>46</v>
      </c>
      <c r="E134" s="7" t="s">
        <v>47</v>
      </c>
      <c r="F134" s="8">
        <v>1000</v>
      </c>
      <c r="G134" s="8">
        <v>1000</v>
      </c>
      <c r="H134" s="8">
        <v>0</v>
      </c>
      <c r="I134" s="9">
        <v>1200</v>
      </c>
    </row>
    <row r="135" spans="1:10" ht="15" customHeight="1" x14ac:dyDescent="0.25">
      <c r="A135" s="6">
        <v>24</v>
      </c>
      <c r="B135" s="6" t="s">
        <v>119</v>
      </c>
      <c r="C135" s="6" t="s">
        <v>120</v>
      </c>
      <c r="D135" s="6" t="s">
        <v>121</v>
      </c>
      <c r="E135" s="7" t="s">
        <v>122</v>
      </c>
      <c r="F135" s="8">
        <v>5000</v>
      </c>
      <c r="G135" s="8">
        <v>5000</v>
      </c>
      <c r="H135" s="8">
        <v>0</v>
      </c>
      <c r="I135" s="9">
        <v>15000</v>
      </c>
    </row>
    <row r="136" spans="1:10" ht="15" customHeight="1" x14ac:dyDescent="0.25">
      <c r="A136" s="6">
        <v>24</v>
      </c>
      <c r="B136" s="6" t="s">
        <v>119</v>
      </c>
      <c r="C136" s="6" t="s">
        <v>120</v>
      </c>
      <c r="D136" s="6" t="s">
        <v>54</v>
      </c>
      <c r="E136" s="7" t="s">
        <v>55</v>
      </c>
      <c r="F136" s="8">
        <v>10000</v>
      </c>
      <c r="G136" s="8">
        <v>35000</v>
      </c>
      <c r="H136" s="8">
        <v>10900</v>
      </c>
      <c r="I136" s="9">
        <v>35000</v>
      </c>
    </row>
    <row r="137" spans="1:10" ht="15" customHeight="1" x14ac:dyDescent="0.25">
      <c r="A137" s="6">
        <v>24</v>
      </c>
      <c r="B137" s="6" t="s">
        <v>119</v>
      </c>
      <c r="C137" s="6" t="s">
        <v>120</v>
      </c>
      <c r="D137" s="6" t="s">
        <v>23</v>
      </c>
      <c r="E137" s="7" t="s">
        <v>24</v>
      </c>
      <c r="F137" s="8">
        <v>80000</v>
      </c>
      <c r="G137" s="8">
        <v>80000</v>
      </c>
      <c r="H137" s="8">
        <v>15299</v>
      </c>
      <c r="I137" s="9">
        <v>80000</v>
      </c>
    </row>
    <row r="138" spans="1:10" ht="15" customHeight="1" x14ac:dyDescent="0.25">
      <c r="A138" s="6">
        <v>24</v>
      </c>
      <c r="B138" s="6" t="s">
        <v>119</v>
      </c>
      <c r="C138" s="6" t="s">
        <v>120</v>
      </c>
      <c r="D138" s="6" t="s">
        <v>123</v>
      </c>
      <c r="E138" s="7" t="s">
        <v>124</v>
      </c>
      <c r="F138" s="8">
        <v>1000</v>
      </c>
      <c r="G138" s="8">
        <v>1000</v>
      </c>
      <c r="H138" s="8">
        <v>0</v>
      </c>
      <c r="I138" s="9">
        <v>5000</v>
      </c>
    </row>
    <row r="139" spans="1:10" ht="15" customHeight="1" x14ac:dyDescent="0.25">
      <c r="A139" s="6">
        <v>24</v>
      </c>
      <c r="B139" s="6" t="s">
        <v>119</v>
      </c>
      <c r="C139" s="6" t="s">
        <v>120</v>
      </c>
      <c r="D139" s="6" t="s">
        <v>25</v>
      </c>
      <c r="E139" s="7" t="s">
        <v>26</v>
      </c>
      <c r="F139" s="8">
        <v>410000</v>
      </c>
      <c r="G139" s="8">
        <v>385000</v>
      </c>
      <c r="H139" s="8">
        <v>283963.40999999997</v>
      </c>
      <c r="I139" s="9">
        <v>385000</v>
      </c>
    </row>
    <row r="140" spans="1:10" ht="15" customHeight="1" x14ac:dyDescent="0.25">
      <c r="A140" s="6">
        <v>24</v>
      </c>
      <c r="B140" s="6" t="s">
        <v>119</v>
      </c>
      <c r="C140" s="6" t="s">
        <v>120</v>
      </c>
      <c r="D140" s="6" t="s">
        <v>81</v>
      </c>
      <c r="E140" s="7" t="s">
        <v>82</v>
      </c>
      <c r="F140" s="8">
        <v>4000</v>
      </c>
      <c r="G140" s="8">
        <v>1900</v>
      </c>
      <c r="H140" s="8">
        <v>0</v>
      </c>
      <c r="I140" s="9">
        <v>5000</v>
      </c>
    </row>
    <row r="141" spans="1:10" ht="15" customHeight="1" x14ac:dyDescent="0.25">
      <c r="A141" s="6">
        <v>24</v>
      </c>
      <c r="B141" s="6" t="s">
        <v>119</v>
      </c>
      <c r="C141" s="6" t="s">
        <v>120</v>
      </c>
      <c r="D141" s="6" t="s">
        <v>125</v>
      </c>
      <c r="E141" s="7" t="s">
        <v>126</v>
      </c>
      <c r="F141" s="8">
        <v>5000</v>
      </c>
      <c r="G141" s="8">
        <v>5000</v>
      </c>
      <c r="H141" s="8">
        <v>1975</v>
      </c>
      <c r="I141" s="9">
        <v>5000</v>
      </c>
    </row>
    <row r="142" spans="1:10" ht="15" customHeight="1" x14ac:dyDescent="0.25">
      <c r="A142" s="6">
        <v>24</v>
      </c>
      <c r="B142" s="6" t="s">
        <v>119</v>
      </c>
      <c r="C142" s="6" t="s">
        <v>120</v>
      </c>
      <c r="D142" s="6" t="s">
        <v>85</v>
      </c>
      <c r="E142" s="7" t="s">
        <v>86</v>
      </c>
      <c r="F142" s="8">
        <v>6000</v>
      </c>
      <c r="G142" s="8">
        <v>18453</v>
      </c>
      <c r="H142" s="8">
        <v>18391</v>
      </c>
      <c r="I142" s="9">
        <v>20000</v>
      </c>
    </row>
    <row r="143" spans="1:10" x14ac:dyDescent="0.25">
      <c r="A143" s="39" t="s">
        <v>127</v>
      </c>
      <c r="B143" s="40"/>
      <c r="C143" s="40"/>
      <c r="D143" s="40"/>
      <c r="E143" s="40"/>
      <c r="F143" s="10">
        <v>550000</v>
      </c>
      <c r="G143" s="10">
        <v>560353</v>
      </c>
      <c r="H143" s="10">
        <v>350518.41</v>
      </c>
      <c r="I143" s="10">
        <f>SUM(I132:I142)</f>
        <v>584800</v>
      </c>
      <c r="J143" s="13"/>
    </row>
    <row r="144" spans="1:10" ht="15" customHeight="1" x14ac:dyDescent="0.25">
      <c r="A144" s="6">
        <v>24</v>
      </c>
      <c r="B144" s="6" t="s">
        <v>128</v>
      </c>
      <c r="C144" s="6" t="s">
        <v>129</v>
      </c>
      <c r="D144" s="6" t="s">
        <v>92</v>
      </c>
      <c r="E144" s="7" t="s">
        <v>93</v>
      </c>
      <c r="F144" s="8">
        <v>900000</v>
      </c>
      <c r="G144" s="8">
        <v>860000</v>
      </c>
      <c r="H144" s="8">
        <v>698770</v>
      </c>
      <c r="I144" s="9">
        <v>560000</v>
      </c>
    </row>
    <row r="145" spans="1:9" ht="15" customHeight="1" x14ac:dyDescent="0.25">
      <c r="A145" s="6">
        <v>24</v>
      </c>
      <c r="B145" s="6" t="s">
        <v>128</v>
      </c>
      <c r="C145" s="6" t="s">
        <v>129</v>
      </c>
      <c r="D145" s="6" t="s">
        <v>42</v>
      </c>
      <c r="E145" s="7" t="s">
        <v>43</v>
      </c>
      <c r="F145" s="8">
        <v>5000</v>
      </c>
      <c r="G145" s="8">
        <v>5000</v>
      </c>
      <c r="H145" s="8">
        <v>0</v>
      </c>
      <c r="I145" s="9">
        <v>5000</v>
      </c>
    </row>
    <row r="146" spans="1:9" ht="15" customHeight="1" x14ac:dyDescent="0.25">
      <c r="A146" s="6">
        <v>24</v>
      </c>
      <c r="B146" s="6" t="s">
        <v>128</v>
      </c>
      <c r="C146" s="6" t="s">
        <v>129</v>
      </c>
      <c r="D146" s="6" t="s">
        <v>44</v>
      </c>
      <c r="E146" s="7" t="s">
        <v>45</v>
      </c>
      <c r="F146" s="8">
        <v>190000</v>
      </c>
      <c r="G146" s="8">
        <v>190000</v>
      </c>
      <c r="H146" s="8">
        <v>175941</v>
      </c>
      <c r="I146" s="9">
        <v>140000</v>
      </c>
    </row>
    <row r="147" spans="1:9" ht="15" customHeight="1" x14ac:dyDescent="0.25">
      <c r="A147" s="6">
        <v>24</v>
      </c>
      <c r="B147" s="6" t="s">
        <v>128</v>
      </c>
      <c r="C147" s="6" t="s">
        <v>129</v>
      </c>
      <c r="D147" s="6" t="s">
        <v>46</v>
      </c>
      <c r="E147" s="7" t="s">
        <v>47</v>
      </c>
      <c r="F147" s="8">
        <v>85000</v>
      </c>
      <c r="G147" s="8">
        <v>80000</v>
      </c>
      <c r="H147" s="8">
        <v>63341</v>
      </c>
      <c r="I147" s="9">
        <v>50000</v>
      </c>
    </row>
    <row r="148" spans="1:9" ht="15" customHeight="1" x14ac:dyDescent="0.25">
      <c r="A148" s="6">
        <v>24</v>
      </c>
      <c r="B148" s="6" t="s">
        <v>128</v>
      </c>
      <c r="C148" s="6" t="s">
        <v>129</v>
      </c>
      <c r="D148" s="6" t="s">
        <v>50</v>
      </c>
      <c r="E148" s="7" t="s">
        <v>51</v>
      </c>
      <c r="F148" s="8">
        <v>0</v>
      </c>
      <c r="G148" s="8">
        <v>0</v>
      </c>
      <c r="H148" s="8">
        <v>518</v>
      </c>
      <c r="I148" s="9">
        <v>1000</v>
      </c>
    </row>
    <row r="149" spans="1:9" ht="15" customHeight="1" x14ac:dyDescent="0.25">
      <c r="A149" s="6">
        <v>24</v>
      </c>
      <c r="B149" s="6" t="s">
        <v>128</v>
      </c>
      <c r="C149" s="6" t="s">
        <v>129</v>
      </c>
      <c r="D149" s="6" t="s">
        <v>130</v>
      </c>
      <c r="E149" s="7" t="s">
        <v>131</v>
      </c>
      <c r="F149" s="8">
        <v>4000</v>
      </c>
      <c r="G149" s="8">
        <v>4000</v>
      </c>
      <c r="H149" s="8">
        <v>0</v>
      </c>
      <c r="I149" s="9">
        <v>5000</v>
      </c>
    </row>
    <row r="150" spans="1:9" ht="15" customHeight="1" x14ac:dyDescent="0.25">
      <c r="A150" s="6">
        <v>24</v>
      </c>
      <c r="B150" s="6" t="s">
        <v>128</v>
      </c>
      <c r="C150" s="6" t="s">
        <v>129</v>
      </c>
      <c r="D150" s="6" t="s">
        <v>52</v>
      </c>
      <c r="E150" s="7" t="s">
        <v>53</v>
      </c>
      <c r="F150" s="8">
        <v>1000</v>
      </c>
      <c r="G150" s="8">
        <v>1000</v>
      </c>
      <c r="H150" s="8">
        <v>0</v>
      </c>
      <c r="I150" s="9">
        <v>2000</v>
      </c>
    </row>
    <row r="151" spans="1:9" ht="15" customHeight="1" x14ac:dyDescent="0.25">
      <c r="A151" s="6">
        <v>24</v>
      </c>
      <c r="B151" s="6" t="s">
        <v>128</v>
      </c>
      <c r="C151" s="6" t="s">
        <v>129</v>
      </c>
      <c r="D151" s="6" t="s">
        <v>54</v>
      </c>
      <c r="E151" s="7" t="s">
        <v>55</v>
      </c>
      <c r="F151" s="8">
        <v>45000</v>
      </c>
      <c r="G151" s="8">
        <v>145000</v>
      </c>
      <c r="H151" s="8">
        <v>26159</v>
      </c>
      <c r="I151" s="9">
        <v>170000</v>
      </c>
    </row>
    <row r="152" spans="1:9" ht="15" customHeight="1" x14ac:dyDescent="0.25">
      <c r="A152" s="6">
        <v>24</v>
      </c>
      <c r="B152" s="6" t="s">
        <v>128</v>
      </c>
      <c r="C152" s="6" t="s">
        <v>129</v>
      </c>
      <c r="D152" s="6" t="s">
        <v>23</v>
      </c>
      <c r="E152" s="7" t="s">
        <v>24</v>
      </c>
      <c r="F152" s="8">
        <v>40000</v>
      </c>
      <c r="G152" s="8">
        <v>40000</v>
      </c>
      <c r="H152" s="8">
        <v>36860</v>
      </c>
      <c r="I152" s="9">
        <v>45000</v>
      </c>
    </row>
    <row r="153" spans="1:9" ht="15" customHeight="1" x14ac:dyDescent="0.25">
      <c r="A153" s="6">
        <v>24</v>
      </c>
      <c r="B153" s="6" t="s">
        <v>128</v>
      </c>
      <c r="C153" s="6" t="s">
        <v>129</v>
      </c>
      <c r="D153" s="6" t="s">
        <v>56</v>
      </c>
      <c r="E153" s="7" t="s">
        <v>57</v>
      </c>
      <c r="F153" s="8">
        <v>70000</v>
      </c>
      <c r="G153" s="8">
        <v>70000</v>
      </c>
      <c r="H153" s="8">
        <v>56320</v>
      </c>
      <c r="I153" s="9">
        <v>70000</v>
      </c>
    </row>
    <row r="154" spans="1:9" ht="15" customHeight="1" x14ac:dyDescent="0.25">
      <c r="A154" s="6">
        <v>24</v>
      </c>
      <c r="B154" s="6" t="s">
        <v>128</v>
      </c>
      <c r="C154" s="6" t="s">
        <v>129</v>
      </c>
      <c r="D154" s="6" t="s">
        <v>96</v>
      </c>
      <c r="E154" s="7" t="s">
        <v>97</v>
      </c>
      <c r="F154" s="8">
        <v>130000</v>
      </c>
      <c r="G154" s="8">
        <v>130000</v>
      </c>
      <c r="H154" s="8">
        <v>100057</v>
      </c>
      <c r="I154" s="9">
        <v>130000</v>
      </c>
    </row>
    <row r="155" spans="1:9" ht="15" customHeight="1" x14ac:dyDescent="0.25">
      <c r="A155" s="6">
        <v>24</v>
      </c>
      <c r="B155" s="6" t="s">
        <v>128</v>
      </c>
      <c r="C155" s="6" t="s">
        <v>129</v>
      </c>
      <c r="D155" s="6" t="s">
        <v>60</v>
      </c>
      <c r="E155" s="7" t="s">
        <v>61</v>
      </c>
      <c r="F155" s="8">
        <v>94000</v>
      </c>
      <c r="G155" s="8">
        <v>94000</v>
      </c>
      <c r="H155" s="8">
        <v>69665.259999999995</v>
      </c>
      <c r="I155" s="9">
        <v>95000</v>
      </c>
    </row>
    <row r="156" spans="1:9" ht="15" customHeight="1" x14ac:dyDescent="0.25">
      <c r="A156" s="6">
        <v>24</v>
      </c>
      <c r="B156" s="6" t="s">
        <v>128</v>
      </c>
      <c r="C156" s="6" t="s">
        <v>129</v>
      </c>
      <c r="D156" s="6" t="s">
        <v>64</v>
      </c>
      <c r="E156" s="7" t="s">
        <v>65</v>
      </c>
      <c r="F156" s="8">
        <v>5000</v>
      </c>
      <c r="G156" s="8">
        <v>5000</v>
      </c>
      <c r="H156" s="8">
        <v>1694</v>
      </c>
      <c r="I156" s="9">
        <v>5000</v>
      </c>
    </row>
    <row r="157" spans="1:9" ht="15" customHeight="1" x14ac:dyDescent="0.25">
      <c r="A157" s="6">
        <v>24</v>
      </c>
      <c r="B157" s="6" t="s">
        <v>128</v>
      </c>
      <c r="C157" s="6" t="s">
        <v>129</v>
      </c>
      <c r="D157" s="6" t="s">
        <v>68</v>
      </c>
      <c r="E157" s="7" t="s">
        <v>69</v>
      </c>
      <c r="F157" s="8">
        <v>1000</v>
      </c>
      <c r="G157" s="8">
        <v>1000</v>
      </c>
      <c r="H157" s="8">
        <v>0</v>
      </c>
      <c r="I157" s="9">
        <v>5000</v>
      </c>
    </row>
    <row r="158" spans="1:9" ht="15" customHeight="1" x14ac:dyDescent="0.25">
      <c r="A158" s="6">
        <v>24</v>
      </c>
      <c r="B158" s="6" t="s">
        <v>128</v>
      </c>
      <c r="C158" s="6" t="s">
        <v>129</v>
      </c>
      <c r="D158" s="6" t="s">
        <v>25</v>
      </c>
      <c r="E158" s="7" t="s">
        <v>26</v>
      </c>
      <c r="F158" s="8">
        <v>8000</v>
      </c>
      <c r="G158" s="8">
        <v>8000</v>
      </c>
      <c r="H158" s="8">
        <v>11495</v>
      </c>
      <c r="I158" s="9">
        <v>20000</v>
      </c>
    </row>
    <row r="159" spans="1:9" ht="15" customHeight="1" x14ac:dyDescent="0.25">
      <c r="A159" s="6">
        <v>24</v>
      </c>
      <c r="B159" s="6" t="s">
        <v>128</v>
      </c>
      <c r="C159" s="6" t="s">
        <v>129</v>
      </c>
      <c r="D159" s="6" t="s">
        <v>33</v>
      </c>
      <c r="E159" s="7" t="s">
        <v>34</v>
      </c>
      <c r="F159" s="8">
        <v>310000</v>
      </c>
      <c r="G159" s="8">
        <v>310000</v>
      </c>
      <c r="H159" s="8">
        <v>118559</v>
      </c>
      <c r="I159" s="9">
        <v>200000</v>
      </c>
    </row>
    <row r="160" spans="1:9" ht="15" customHeight="1" x14ac:dyDescent="0.25">
      <c r="A160" s="6">
        <v>24</v>
      </c>
      <c r="B160" s="6" t="s">
        <v>128</v>
      </c>
      <c r="C160" s="6" t="s">
        <v>129</v>
      </c>
      <c r="D160" s="6" t="s">
        <v>98</v>
      </c>
      <c r="E160" s="7" t="s">
        <v>99</v>
      </c>
      <c r="F160" s="8">
        <v>2000</v>
      </c>
      <c r="G160" s="8">
        <v>2000</v>
      </c>
      <c r="H160" s="8">
        <v>483</v>
      </c>
      <c r="I160" s="9">
        <v>5000</v>
      </c>
    </row>
    <row r="161" spans="1:10" ht="15" customHeight="1" x14ac:dyDescent="0.25">
      <c r="A161" s="6">
        <v>24</v>
      </c>
      <c r="B161" s="6" t="s">
        <v>128</v>
      </c>
      <c r="C161" s="6" t="s">
        <v>129</v>
      </c>
      <c r="D161" s="6" t="s">
        <v>132</v>
      </c>
      <c r="E161" s="7" t="s">
        <v>133</v>
      </c>
      <c r="F161" s="8">
        <v>3000</v>
      </c>
      <c r="G161" s="8">
        <v>8000</v>
      </c>
      <c r="H161" s="8">
        <v>5812</v>
      </c>
      <c r="I161" s="9">
        <v>8000</v>
      </c>
    </row>
    <row r="162" spans="1:10" s="32" customFormat="1" ht="15" customHeight="1" x14ac:dyDescent="0.25">
      <c r="A162" s="6">
        <v>24</v>
      </c>
      <c r="B162" s="21" t="s">
        <v>128</v>
      </c>
      <c r="C162" s="6">
        <v>3392</v>
      </c>
      <c r="D162" s="6">
        <v>6122</v>
      </c>
      <c r="E162" s="7" t="s">
        <v>157</v>
      </c>
      <c r="F162" s="8"/>
      <c r="G162" s="8"/>
      <c r="H162" s="8"/>
      <c r="I162" s="9">
        <v>250000</v>
      </c>
    </row>
    <row r="163" spans="1:10" x14ac:dyDescent="0.25">
      <c r="A163" s="39" t="s">
        <v>134</v>
      </c>
      <c r="B163" s="40"/>
      <c r="C163" s="40"/>
      <c r="D163" s="40"/>
      <c r="E163" s="40"/>
      <c r="F163" s="10">
        <v>1893000</v>
      </c>
      <c r="G163" s="10">
        <v>1953000</v>
      </c>
      <c r="H163" s="10">
        <v>1365674.26</v>
      </c>
      <c r="I163" s="10">
        <f>SUM(I144:I162)</f>
        <v>1766000</v>
      </c>
      <c r="J163" s="13"/>
    </row>
    <row r="164" spans="1:10" ht="15" customHeight="1" x14ac:dyDescent="0.25">
      <c r="A164" s="6">
        <v>24</v>
      </c>
      <c r="B164" s="6" t="s">
        <v>135</v>
      </c>
      <c r="C164" s="6" t="s">
        <v>136</v>
      </c>
      <c r="D164" s="6" t="s">
        <v>92</v>
      </c>
      <c r="E164" s="7" t="s">
        <v>93</v>
      </c>
      <c r="F164" s="8">
        <v>510000</v>
      </c>
      <c r="G164" s="8">
        <v>480000</v>
      </c>
      <c r="H164" s="8">
        <v>389365</v>
      </c>
      <c r="I164" s="9">
        <v>550000</v>
      </c>
    </row>
    <row r="165" spans="1:10" ht="15" customHeight="1" x14ac:dyDescent="0.25">
      <c r="A165" s="6">
        <v>24</v>
      </c>
      <c r="B165" s="6" t="s">
        <v>135</v>
      </c>
      <c r="C165" s="6" t="s">
        <v>136</v>
      </c>
      <c r="D165" s="6" t="s">
        <v>42</v>
      </c>
      <c r="E165" s="7" t="s">
        <v>43</v>
      </c>
      <c r="F165" s="8">
        <v>0</v>
      </c>
      <c r="G165" s="8">
        <v>30000</v>
      </c>
      <c r="H165" s="8">
        <v>29120</v>
      </c>
      <c r="I165" s="9">
        <v>30000</v>
      </c>
    </row>
    <row r="166" spans="1:10" ht="15" customHeight="1" x14ac:dyDescent="0.25">
      <c r="A166" s="6">
        <v>24</v>
      </c>
      <c r="B166" s="6" t="s">
        <v>135</v>
      </c>
      <c r="C166" s="6" t="s">
        <v>136</v>
      </c>
      <c r="D166" s="6" t="s">
        <v>44</v>
      </c>
      <c r="E166" s="7" t="s">
        <v>45</v>
      </c>
      <c r="F166" s="8">
        <v>127500</v>
      </c>
      <c r="G166" s="8">
        <v>127500</v>
      </c>
      <c r="H166" s="8">
        <v>97346</v>
      </c>
      <c r="I166" s="9">
        <v>140000</v>
      </c>
    </row>
    <row r="167" spans="1:10" ht="15" customHeight="1" x14ac:dyDescent="0.25">
      <c r="A167" s="6">
        <v>24</v>
      </c>
      <c r="B167" s="6" t="s">
        <v>135</v>
      </c>
      <c r="C167" s="6" t="s">
        <v>136</v>
      </c>
      <c r="D167" s="6" t="s">
        <v>46</v>
      </c>
      <c r="E167" s="7" t="s">
        <v>47</v>
      </c>
      <c r="F167" s="8">
        <v>45900</v>
      </c>
      <c r="G167" s="8">
        <v>45900</v>
      </c>
      <c r="H167" s="8">
        <v>35053</v>
      </c>
      <c r="I167" s="9">
        <v>50000</v>
      </c>
    </row>
    <row r="168" spans="1:10" ht="15" customHeight="1" x14ac:dyDescent="0.25">
      <c r="A168" s="6">
        <v>24</v>
      </c>
      <c r="B168" s="6" t="s">
        <v>135</v>
      </c>
      <c r="C168" s="6" t="s">
        <v>136</v>
      </c>
      <c r="D168" s="6" t="s">
        <v>54</v>
      </c>
      <c r="E168" s="7" t="s">
        <v>55</v>
      </c>
      <c r="F168" s="8">
        <v>12000</v>
      </c>
      <c r="G168" s="8">
        <v>25000</v>
      </c>
      <c r="H168" s="8">
        <v>24905</v>
      </c>
      <c r="I168" s="9">
        <v>50000</v>
      </c>
      <c r="J168" s="38"/>
    </row>
    <row r="169" spans="1:10" ht="15" customHeight="1" x14ac:dyDescent="0.25">
      <c r="A169" s="6">
        <v>24</v>
      </c>
      <c r="B169" s="6" t="s">
        <v>135</v>
      </c>
      <c r="C169" s="6" t="s">
        <v>136</v>
      </c>
      <c r="D169" s="6" t="s">
        <v>23</v>
      </c>
      <c r="E169" s="7" t="s">
        <v>24</v>
      </c>
      <c r="F169" s="8">
        <v>37000</v>
      </c>
      <c r="G169" s="8">
        <v>39400</v>
      </c>
      <c r="H169" s="8">
        <v>37597</v>
      </c>
      <c r="I169" s="9">
        <v>60000</v>
      </c>
      <c r="J169" s="38"/>
    </row>
    <row r="170" spans="1:10" ht="15" customHeight="1" x14ac:dyDescent="0.25">
      <c r="A170" s="6">
        <v>24</v>
      </c>
      <c r="B170" s="6" t="s">
        <v>135</v>
      </c>
      <c r="C170" s="6" t="s">
        <v>136</v>
      </c>
      <c r="D170" s="6" t="s">
        <v>56</v>
      </c>
      <c r="E170" s="7" t="s">
        <v>57</v>
      </c>
      <c r="F170" s="8">
        <v>55000</v>
      </c>
      <c r="G170" s="8">
        <v>55000</v>
      </c>
      <c r="H170" s="8">
        <v>27134</v>
      </c>
      <c r="I170" s="9">
        <v>55000</v>
      </c>
    </row>
    <row r="171" spans="1:10" ht="15" customHeight="1" x14ac:dyDescent="0.25">
      <c r="A171" s="6">
        <v>24</v>
      </c>
      <c r="B171" s="6" t="s">
        <v>135</v>
      </c>
      <c r="C171" s="6" t="s">
        <v>136</v>
      </c>
      <c r="D171" s="6" t="s">
        <v>96</v>
      </c>
      <c r="E171" s="7" t="s">
        <v>97</v>
      </c>
      <c r="F171" s="8">
        <v>210000</v>
      </c>
      <c r="G171" s="8">
        <v>210000</v>
      </c>
      <c r="H171" s="8">
        <v>141768</v>
      </c>
      <c r="I171" s="9">
        <v>210000</v>
      </c>
    </row>
    <row r="172" spans="1:10" ht="15" customHeight="1" x14ac:dyDescent="0.25">
      <c r="A172" s="6">
        <v>24</v>
      </c>
      <c r="B172" s="6" t="s">
        <v>135</v>
      </c>
      <c r="C172" s="6" t="s">
        <v>136</v>
      </c>
      <c r="D172" s="6" t="s">
        <v>58</v>
      </c>
      <c r="E172" s="7" t="s">
        <v>59</v>
      </c>
      <c r="F172" s="8">
        <v>1000</v>
      </c>
      <c r="G172" s="8">
        <v>1000</v>
      </c>
      <c r="H172" s="8">
        <v>750</v>
      </c>
      <c r="I172" s="9">
        <v>1000</v>
      </c>
    </row>
    <row r="173" spans="1:10" ht="15" customHeight="1" x14ac:dyDescent="0.25">
      <c r="A173" s="6">
        <v>24</v>
      </c>
      <c r="B173" s="6" t="s">
        <v>135</v>
      </c>
      <c r="C173" s="6" t="s">
        <v>136</v>
      </c>
      <c r="D173" s="6" t="s">
        <v>60</v>
      </c>
      <c r="E173" s="7" t="s">
        <v>61</v>
      </c>
      <c r="F173" s="8">
        <v>75000</v>
      </c>
      <c r="G173" s="8">
        <v>75000</v>
      </c>
      <c r="H173" s="8">
        <v>62166.6</v>
      </c>
      <c r="I173" s="9">
        <v>80000</v>
      </c>
    </row>
    <row r="174" spans="1:10" ht="15" customHeight="1" x14ac:dyDescent="0.25">
      <c r="A174" s="6">
        <v>24</v>
      </c>
      <c r="B174" s="6" t="s">
        <v>135</v>
      </c>
      <c r="C174" s="6" t="s">
        <v>136</v>
      </c>
      <c r="D174" s="6" t="s">
        <v>25</v>
      </c>
      <c r="E174" s="7" t="s">
        <v>26</v>
      </c>
      <c r="F174" s="8">
        <v>1000</v>
      </c>
      <c r="G174" s="8">
        <v>1000</v>
      </c>
      <c r="H174" s="8">
        <v>0</v>
      </c>
      <c r="I174" s="9">
        <v>5000</v>
      </c>
    </row>
    <row r="175" spans="1:10" ht="15" customHeight="1" x14ac:dyDescent="0.25">
      <c r="A175" s="6">
        <v>24</v>
      </c>
      <c r="B175" s="6" t="s">
        <v>135</v>
      </c>
      <c r="C175" s="6" t="s">
        <v>136</v>
      </c>
      <c r="D175" s="6" t="s">
        <v>33</v>
      </c>
      <c r="E175" s="7" t="s">
        <v>34</v>
      </c>
      <c r="F175" s="8">
        <v>20000</v>
      </c>
      <c r="G175" s="8">
        <v>15000</v>
      </c>
      <c r="H175" s="8">
        <v>9040</v>
      </c>
      <c r="I175" s="9">
        <v>70000</v>
      </c>
    </row>
    <row r="176" spans="1:10" ht="15" customHeight="1" x14ac:dyDescent="0.25">
      <c r="A176" s="6">
        <v>24</v>
      </c>
      <c r="B176" s="6" t="s">
        <v>135</v>
      </c>
      <c r="C176" s="6" t="s">
        <v>136</v>
      </c>
      <c r="D176" s="6" t="s">
        <v>132</v>
      </c>
      <c r="E176" s="7" t="s">
        <v>133</v>
      </c>
      <c r="F176" s="8">
        <v>0</v>
      </c>
      <c r="G176" s="8">
        <v>3000</v>
      </c>
      <c r="H176" s="8">
        <v>2808</v>
      </c>
      <c r="I176" s="9">
        <v>5000</v>
      </c>
    </row>
    <row r="177" spans="1:10" ht="15" customHeight="1" x14ac:dyDescent="0.25">
      <c r="A177" s="6">
        <v>24</v>
      </c>
      <c r="B177" s="6" t="s">
        <v>135</v>
      </c>
      <c r="C177" s="6" t="s">
        <v>136</v>
      </c>
      <c r="D177" s="6">
        <v>6122</v>
      </c>
      <c r="E177" s="7" t="s">
        <v>157</v>
      </c>
      <c r="F177" s="8">
        <v>60000</v>
      </c>
      <c r="G177" s="8">
        <v>60000</v>
      </c>
      <c r="H177" s="8">
        <v>0</v>
      </c>
      <c r="I177" s="9">
        <v>100000</v>
      </c>
    </row>
    <row r="178" spans="1:10" x14ac:dyDescent="0.25">
      <c r="A178" s="39" t="s">
        <v>139</v>
      </c>
      <c r="B178" s="40"/>
      <c r="C178" s="40"/>
      <c r="D178" s="40"/>
      <c r="E178" s="40"/>
      <c r="F178" s="10">
        <v>1154400</v>
      </c>
      <c r="G178" s="10">
        <v>1167800</v>
      </c>
      <c r="H178" s="10">
        <v>857052.6</v>
      </c>
      <c r="I178" s="10">
        <f>SUM(I164:I177)</f>
        <v>1406000</v>
      </c>
      <c r="J178" s="13"/>
    </row>
    <row r="179" spans="1:10" ht="15" customHeight="1" x14ac:dyDescent="0.25">
      <c r="A179" s="6">
        <v>24</v>
      </c>
      <c r="B179" s="6" t="s">
        <v>140</v>
      </c>
      <c r="C179" s="6" t="s">
        <v>14</v>
      </c>
      <c r="D179" s="6" t="s">
        <v>23</v>
      </c>
      <c r="E179" s="7" t="s">
        <v>24</v>
      </c>
      <c r="F179" s="8">
        <v>12000</v>
      </c>
      <c r="G179" s="8">
        <v>12000</v>
      </c>
      <c r="H179" s="8">
        <v>0</v>
      </c>
      <c r="I179" s="9">
        <v>15000</v>
      </c>
    </row>
    <row r="180" spans="1:10" x14ac:dyDescent="0.25">
      <c r="A180" s="39" t="s">
        <v>141</v>
      </c>
      <c r="B180" s="40"/>
      <c r="C180" s="40"/>
      <c r="D180" s="40"/>
      <c r="E180" s="40"/>
      <c r="F180" s="10">
        <v>12000</v>
      </c>
      <c r="G180" s="10">
        <v>12000</v>
      </c>
      <c r="H180" s="10">
        <v>0</v>
      </c>
      <c r="I180" s="10">
        <f>SUM(I179)</f>
        <v>15000</v>
      </c>
    </row>
    <row r="181" spans="1:10" ht="15" customHeight="1" x14ac:dyDescent="0.25">
      <c r="A181" s="6">
        <v>24</v>
      </c>
      <c r="B181" s="6" t="s">
        <v>142</v>
      </c>
      <c r="C181" s="6" t="s">
        <v>29</v>
      </c>
      <c r="D181" s="6" t="s">
        <v>54</v>
      </c>
      <c r="E181" s="7" t="s">
        <v>55</v>
      </c>
      <c r="F181" s="8">
        <v>100000</v>
      </c>
      <c r="G181" s="8">
        <v>70000</v>
      </c>
      <c r="H181" s="8">
        <v>27590</v>
      </c>
      <c r="I181" s="9">
        <v>80000</v>
      </c>
    </row>
    <row r="182" spans="1:10" ht="15" customHeight="1" x14ac:dyDescent="0.25">
      <c r="A182" s="6">
        <v>24</v>
      </c>
      <c r="B182" s="6" t="s">
        <v>142</v>
      </c>
      <c r="C182" s="6" t="s">
        <v>29</v>
      </c>
      <c r="D182" s="6" t="s">
        <v>23</v>
      </c>
      <c r="E182" s="7" t="s">
        <v>24</v>
      </c>
      <c r="F182" s="8">
        <v>30000</v>
      </c>
      <c r="G182" s="8">
        <v>10000</v>
      </c>
      <c r="H182" s="8">
        <v>240</v>
      </c>
      <c r="I182" s="9">
        <v>30000</v>
      </c>
    </row>
    <row r="183" spans="1:10" ht="15" customHeight="1" x14ac:dyDescent="0.25">
      <c r="A183" s="6">
        <v>24</v>
      </c>
      <c r="B183" s="6" t="s">
        <v>142</v>
      </c>
      <c r="C183" s="6" t="s">
        <v>29</v>
      </c>
      <c r="D183" s="6" t="s">
        <v>25</v>
      </c>
      <c r="E183" s="7" t="s">
        <v>26</v>
      </c>
      <c r="F183" s="8">
        <v>30000</v>
      </c>
      <c r="G183" s="8">
        <v>10000</v>
      </c>
      <c r="H183" s="8">
        <v>847</v>
      </c>
      <c r="I183" s="9">
        <v>30000</v>
      </c>
    </row>
    <row r="184" spans="1:10" ht="15" customHeight="1" x14ac:dyDescent="0.25">
      <c r="A184" s="6">
        <v>24</v>
      </c>
      <c r="B184" s="6" t="s">
        <v>142</v>
      </c>
      <c r="C184" s="6" t="s">
        <v>29</v>
      </c>
      <c r="D184" s="6" t="s">
        <v>33</v>
      </c>
      <c r="E184" s="7" t="s">
        <v>34</v>
      </c>
      <c r="F184" s="8">
        <v>50000</v>
      </c>
      <c r="G184" s="8">
        <v>120000</v>
      </c>
      <c r="H184" s="8">
        <v>105329.13</v>
      </c>
      <c r="I184" s="9">
        <v>90000</v>
      </c>
    </row>
    <row r="185" spans="1:10" x14ac:dyDescent="0.25">
      <c r="A185" s="39" t="s">
        <v>143</v>
      </c>
      <c r="B185" s="40"/>
      <c r="C185" s="40"/>
      <c r="D185" s="40"/>
      <c r="E185" s="40"/>
      <c r="F185" s="10">
        <v>210000</v>
      </c>
      <c r="G185" s="10">
        <v>210000</v>
      </c>
      <c r="H185" s="10">
        <v>134006.13</v>
      </c>
      <c r="I185" s="10">
        <f>SUM(I181:I184)</f>
        <v>230000</v>
      </c>
    </row>
    <row r="186" spans="1:10" ht="15" customHeight="1" x14ac:dyDescent="0.25">
      <c r="A186" s="41" t="s">
        <v>436</v>
      </c>
      <c r="B186" s="42"/>
      <c r="C186" s="42"/>
      <c r="D186" s="42"/>
      <c r="E186" s="42"/>
      <c r="F186" s="12">
        <f>SUM(F119,F143,F163,F178,F180,F185)</f>
        <v>3989900</v>
      </c>
      <c r="G186" s="12">
        <f>SUM(G119,G143,G163,G178,G180,G185)</f>
        <v>4113653</v>
      </c>
      <c r="H186" s="12">
        <f>SUM(H119,H143,H163,H178,H180,H185)</f>
        <v>2840435.6399999997</v>
      </c>
      <c r="I186" s="12">
        <f>SUM(I119,I131,I143,I163,I178,I180,I185)</f>
        <v>4837460</v>
      </c>
    </row>
    <row r="187" spans="1:10" ht="15" customHeight="1" x14ac:dyDescent="0.25">
      <c r="A187" s="6" t="s">
        <v>147</v>
      </c>
      <c r="B187" s="6" t="s">
        <v>148</v>
      </c>
      <c r="C187" s="6" t="s">
        <v>149</v>
      </c>
      <c r="D187" s="6" t="s">
        <v>150</v>
      </c>
      <c r="E187" s="7" t="s">
        <v>151</v>
      </c>
      <c r="F187" s="8">
        <v>170000</v>
      </c>
      <c r="G187" s="8">
        <v>0</v>
      </c>
      <c r="H187" s="8">
        <v>0</v>
      </c>
      <c r="I187" s="9"/>
    </row>
    <row r="188" spans="1:10" ht="15" customHeight="1" x14ac:dyDescent="0.25">
      <c r="A188" s="6" t="s">
        <v>147</v>
      </c>
      <c r="B188" s="6" t="s">
        <v>148</v>
      </c>
      <c r="C188" s="6" t="s">
        <v>152</v>
      </c>
      <c r="D188" s="6" t="s">
        <v>150</v>
      </c>
      <c r="E188" s="7" t="s">
        <v>151</v>
      </c>
      <c r="F188" s="8">
        <v>0</v>
      </c>
      <c r="G188" s="8">
        <v>177778</v>
      </c>
      <c r="H188" s="8">
        <v>132039</v>
      </c>
      <c r="I188" s="9">
        <v>180000</v>
      </c>
    </row>
    <row r="189" spans="1:10" ht="15" customHeight="1" x14ac:dyDescent="0.25">
      <c r="A189" s="6" t="s">
        <v>147</v>
      </c>
      <c r="B189" s="6" t="s">
        <v>148</v>
      </c>
      <c r="C189" s="6" t="s">
        <v>152</v>
      </c>
      <c r="D189" s="6" t="s">
        <v>35</v>
      </c>
      <c r="E189" s="7" t="s">
        <v>36</v>
      </c>
      <c r="F189" s="8">
        <v>0</v>
      </c>
      <c r="G189" s="8">
        <v>3452</v>
      </c>
      <c r="H189" s="8">
        <v>0</v>
      </c>
      <c r="I189" s="9">
        <v>3500</v>
      </c>
    </row>
    <row r="190" spans="1:10" x14ac:dyDescent="0.25">
      <c r="A190" s="39" t="s">
        <v>153</v>
      </c>
      <c r="B190" s="40"/>
      <c r="C190" s="40"/>
      <c r="D190" s="40"/>
      <c r="E190" s="40"/>
      <c r="F190" s="10">
        <v>170000</v>
      </c>
      <c r="G190" s="10">
        <v>181230</v>
      </c>
      <c r="H190" s="10">
        <v>132039</v>
      </c>
      <c r="I190" s="10">
        <f>SUM(I187:I189)</f>
        <v>183500</v>
      </c>
    </row>
    <row r="191" spans="1:10" ht="15" customHeight="1" x14ac:dyDescent="0.25">
      <c r="A191" s="6" t="s">
        <v>147</v>
      </c>
      <c r="B191" s="6" t="s">
        <v>154</v>
      </c>
      <c r="C191" s="6">
        <v>2212</v>
      </c>
      <c r="D191" s="6" t="s">
        <v>33</v>
      </c>
      <c r="E191" s="7" t="s">
        <v>34</v>
      </c>
      <c r="F191" s="8">
        <v>0</v>
      </c>
      <c r="G191" s="8">
        <v>0</v>
      </c>
      <c r="H191" s="8">
        <v>0</v>
      </c>
      <c r="I191" s="9">
        <v>2000000</v>
      </c>
    </row>
    <row r="192" spans="1:10" ht="15" customHeight="1" x14ac:dyDescent="0.25">
      <c r="A192" s="6" t="s">
        <v>147</v>
      </c>
      <c r="B192" s="6" t="s">
        <v>154</v>
      </c>
      <c r="C192" s="6" t="s">
        <v>155</v>
      </c>
      <c r="D192" s="6" t="s">
        <v>137</v>
      </c>
      <c r="E192" s="7" t="s">
        <v>138</v>
      </c>
      <c r="F192" s="8">
        <v>1000000</v>
      </c>
      <c r="G192" s="8">
        <v>624791</v>
      </c>
      <c r="H192" s="8">
        <v>618060.18000000005</v>
      </c>
      <c r="I192" s="9">
        <v>5400000</v>
      </c>
    </row>
    <row r="193" spans="1:9" ht="15" customHeight="1" x14ac:dyDescent="0.25">
      <c r="A193" s="6" t="s">
        <v>147</v>
      </c>
      <c r="B193" s="6" t="s">
        <v>154</v>
      </c>
      <c r="C193" s="6" t="s">
        <v>155</v>
      </c>
      <c r="D193" s="6" t="s">
        <v>156</v>
      </c>
      <c r="E193" s="7" t="s">
        <v>157</v>
      </c>
      <c r="F193" s="8">
        <v>0</v>
      </c>
      <c r="G193" s="8">
        <v>310891</v>
      </c>
      <c r="H193" s="8">
        <v>288512.40000000002</v>
      </c>
      <c r="I193" s="9"/>
    </row>
    <row r="194" spans="1:9" ht="15" customHeight="1" x14ac:dyDescent="0.25">
      <c r="A194" s="6" t="s">
        <v>147</v>
      </c>
      <c r="B194" s="6" t="s">
        <v>154</v>
      </c>
      <c r="C194" s="6" t="s">
        <v>158</v>
      </c>
      <c r="D194" s="6" t="s">
        <v>137</v>
      </c>
      <c r="E194" s="7" t="s">
        <v>138</v>
      </c>
      <c r="F194" s="8">
        <v>6600000</v>
      </c>
      <c r="G194" s="8">
        <v>6600000</v>
      </c>
      <c r="H194" s="8">
        <v>226119</v>
      </c>
      <c r="I194" s="9">
        <v>9100000</v>
      </c>
    </row>
    <row r="195" spans="1:9" ht="15" customHeight="1" x14ac:dyDescent="0.25">
      <c r="A195" s="6" t="s">
        <v>147</v>
      </c>
      <c r="B195" s="6" t="s">
        <v>154</v>
      </c>
      <c r="C195" s="6">
        <v>3315</v>
      </c>
      <c r="D195" s="6">
        <v>5171</v>
      </c>
      <c r="E195" s="7" t="s">
        <v>34</v>
      </c>
      <c r="F195" s="8">
        <v>0</v>
      </c>
      <c r="G195" s="8">
        <v>0</v>
      </c>
      <c r="H195" s="8">
        <v>0</v>
      </c>
      <c r="I195" s="9">
        <v>1300000</v>
      </c>
    </row>
    <row r="196" spans="1:9" ht="15" customHeight="1" x14ac:dyDescent="0.25">
      <c r="A196" s="6" t="s">
        <v>147</v>
      </c>
      <c r="B196" s="6" t="s">
        <v>154</v>
      </c>
      <c r="C196" s="6" t="s">
        <v>29</v>
      </c>
      <c r="D196" s="6" t="s">
        <v>25</v>
      </c>
      <c r="E196" s="7" t="s">
        <v>26</v>
      </c>
      <c r="F196" s="8">
        <v>80000</v>
      </c>
      <c r="G196" s="8">
        <v>0</v>
      </c>
      <c r="H196" s="8">
        <v>0</v>
      </c>
      <c r="I196" s="9"/>
    </row>
    <row r="197" spans="1:9" ht="15" customHeight="1" x14ac:dyDescent="0.25">
      <c r="A197" s="6" t="s">
        <v>147</v>
      </c>
      <c r="B197" s="6" t="s">
        <v>154</v>
      </c>
      <c r="C197" s="6" t="s">
        <v>29</v>
      </c>
      <c r="D197" s="6" t="s">
        <v>137</v>
      </c>
      <c r="E197" s="7" t="s">
        <v>138</v>
      </c>
      <c r="F197" s="8">
        <v>0</v>
      </c>
      <c r="G197" s="8">
        <v>420000</v>
      </c>
      <c r="H197" s="8">
        <v>415631.58</v>
      </c>
      <c r="I197" s="9"/>
    </row>
    <row r="198" spans="1:9" ht="15" customHeight="1" x14ac:dyDescent="0.25">
      <c r="A198" s="6" t="s">
        <v>147</v>
      </c>
      <c r="B198" s="6" t="s">
        <v>154</v>
      </c>
      <c r="C198" s="6" t="s">
        <v>159</v>
      </c>
      <c r="D198" s="6" t="s">
        <v>33</v>
      </c>
      <c r="E198" s="7" t="s">
        <v>34</v>
      </c>
      <c r="F198" s="8">
        <v>500000</v>
      </c>
      <c r="G198" s="8">
        <v>500000</v>
      </c>
      <c r="H198" s="8">
        <v>410684.89</v>
      </c>
      <c r="I198" s="9">
        <v>1000000</v>
      </c>
    </row>
    <row r="199" spans="1:9" ht="15" customHeight="1" x14ac:dyDescent="0.25">
      <c r="A199" s="6" t="s">
        <v>147</v>
      </c>
      <c r="B199" s="6" t="s">
        <v>154</v>
      </c>
      <c r="C199" s="6">
        <v>3699</v>
      </c>
      <c r="D199" s="6">
        <v>5169</v>
      </c>
      <c r="E199" s="7" t="s">
        <v>26</v>
      </c>
      <c r="F199" s="8">
        <v>1000000</v>
      </c>
      <c r="G199" s="8">
        <v>1000000</v>
      </c>
      <c r="H199" s="8">
        <v>94463</v>
      </c>
      <c r="I199" s="9">
        <v>2000000</v>
      </c>
    </row>
    <row r="200" spans="1:9" ht="15" customHeight="1" x14ac:dyDescent="0.25">
      <c r="A200" s="6" t="s">
        <v>147</v>
      </c>
      <c r="B200" s="6" t="s">
        <v>154</v>
      </c>
      <c r="C200" s="6">
        <v>6409</v>
      </c>
      <c r="D200" s="6">
        <v>5171</v>
      </c>
      <c r="E200" s="7" t="s">
        <v>34</v>
      </c>
      <c r="F200" s="8">
        <v>0</v>
      </c>
      <c r="G200" s="8">
        <v>0</v>
      </c>
      <c r="H200" s="8">
        <v>0</v>
      </c>
      <c r="I200" s="9">
        <v>150000</v>
      </c>
    </row>
    <row r="201" spans="1:9" x14ac:dyDescent="0.25">
      <c r="A201" s="39" t="s">
        <v>161</v>
      </c>
      <c r="B201" s="40"/>
      <c r="C201" s="40"/>
      <c r="D201" s="40"/>
      <c r="E201" s="40"/>
      <c r="F201" s="10">
        <v>10800000</v>
      </c>
      <c r="G201" s="10">
        <v>10255682</v>
      </c>
      <c r="H201" s="10">
        <v>2797924.88</v>
      </c>
      <c r="I201" s="10">
        <f>SUM(I191:I200)</f>
        <v>20950000</v>
      </c>
    </row>
    <row r="202" spans="1:9" ht="15" customHeight="1" x14ac:dyDescent="0.25">
      <c r="A202" s="6" t="s">
        <v>147</v>
      </c>
      <c r="B202" s="6" t="s">
        <v>162</v>
      </c>
      <c r="C202" s="6" t="s">
        <v>39</v>
      </c>
      <c r="D202" s="6" t="s">
        <v>25</v>
      </c>
      <c r="E202" s="7" t="s">
        <v>26</v>
      </c>
      <c r="F202" s="8">
        <v>50000</v>
      </c>
      <c r="G202" s="8">
        <v>50000</v>
      </c>
      <c r="H202" s="8">
        <v>0</v>
      </c>
      <c r="I202" s="9"/>
    </row>
    <row r="203" spans="1:9" ht="15" customHeight="1" x14ac:dyDescent="0.25">
      <c r="A203" s="6" t="s">
        <v>147</v>
      </c>
      <c r="B203" s="6" t="s">
        <v>162</v>
      </c>
      <c r="C203" s="6" t="s">
        <v>163</v>
      </c>
      <c r="D203" s="6" t="s">
        <v>54</v>
      </c>
      <c r="E203" s="7" t="s">
        <v>55</v>
      </c>
      <c r="F203" s="8">
        <v>0</v>
      </c>
      <c r="G203" s="8">
        <v>6534</v>
      </c>
      <c r="H203" s="8">
        <v>6534</v>
      </c>
      <c r="I203" s="9"/>
    </row>
    <row r="204" spans="1:9" ht="15" customHeight="1" x14ac:dyDescent="0.25">
      <c r="A204" s="6" t="s">
        <v>147</v>
      </c>
      <c r="B204" s="6" t="s">
        <v>162</v>
      </c>
      <c r="C204" s="6" t="s">
        <v>163</v>
      </c>
      <c r="D204" s="6" t="s">
        <v>25</v>
      </c>
      <c r="E204" s="7" t="s">
        <v>26</v>
      </c>
      <c r="F204" s="8">
        <v>300000</v>
      </c>
      <c r="G204" s="8">
        <v>500000</v>
      </c>
      <c r="H204" s="8">
        <v>257642</v>
      </c>
      <c r="I204" s="9">
        <v>500000</v>
      </c>
    </row>
    <row r="205" spans="1:9" ht="15" customHeight="1" x14ac:dyDescent="0.25">
      <c r="A205" s="6" t="s">
        <v>147</v>
      </c>
      <c r="B205" s="6" t="s">
        <v>162</v>
      </c>
      <c r="C205" s="6" t="s">
        <v>163</v>
      </c>
      <c r="D205" s="6" t="s">
        <v>33</v>
      </c>
      <c r="E205" s="7" t="s">
        <v>34</v>
      </c>
      <c r="F205" s="8">
        <v>650000</v>
      </c>
      <c r="G205" s="8">
        <v>431466</v>
      </c>
      <c r="H205" s="8">
        <v>7744</v>
      </c>
      <c r="I205" s="9">
        <v>500000</v>
      </c>
    </row>
    <row r="206" spans="1:9" ht="15" customHeight="1" x14ac:dyDescent="0.25">
      <c r="A206" s="6" t="s">
        <v>147</v>
      </c>
      <c r="B206" s="6" t="s">
        <v>162</v>
      </c>
      <c r="C206" s="6" t="s">
        <v>163</v>
      </c>
      <c r="D206" s="6" t="s">
        <v>137</v>
      </c>
      <c r="E206" s="7" t="s">
        <v>138</v>
      </c>
      <c r="F206" s="8">
        <v>0</v>
      </c>
      <c r="G206" s="8">
        <v>12000</v>
      </c>
      <c r="H206" s="8">
        <v>11967</v>
      </c>
      <c r="I206" s="9"/>
    </row>
    <row r="207" spans="1:9" ht="15" customHeight="1" x14ac:dyDescent="0.25">
      <c r="A207" s="6" t="s">
        <v>147</v>
      </c>
      <c r="B207" s="6" t="s">
        <v>162</v>
      </c>
      <c r="C207" s="6" t="s">
        <v>163</v>
      </c>
      <c r="D207" s="6" t="s">
        <v>156</v>
      </c>
      <c r="E207" s="7" t="s">
        <v>157</v>
      </c>
      <c r="F207" s="8">
        <v>0</v>
      </c>
      <c r="G207" s="8">
        <v>0</v>
      </c>
      <c r="H207" s="8">
        <v>14677</v>
      </c>
      <c r="I207" s="9"/>
    </row>
    <row r="208" spans="1:9" x14ac:dyDescent="0.25">
      <c r="A208" s="39" t="s">
        <v>164</v>
      </c>
      <c r="B208" s="40"/>
      <c r="C208" s="40"/>
      <c r="D208" s="40"/>
      <c r="E208" s="40"/>
      <c r="F208" s="10">
        <v>1000000</v>
      </c>
      <c r="G208" s="10">
        <v>1000000</v>
      </c>
      <c r="H208" s="10">
        <v>298564</v>
      </c>
      <c r="I208" s="10">
        <f>SUM(I202:I207)</f>
        <v>1000000</v>
      </c>
    </row>
    <row r="209" spans="1:9" ht="15" customHeight="1" x14ac:dyDescent="0.25">
      <c r="A209" s="6" t="s">
        <v>147</v>
      </c>
      <c r="B209" s="6" t="s">
        <v>165</v>
      </c>
      <c r="C209" s="6" t="s">
        <v>163</v>
      </c>
      <c r="D209" s="6" t="s">
        <v>116</v>
      </c>
      <c r="E209" s="7" t="s">
        <v>117</v>
      </c>
      <c r="F209" s="8">
        <v>0</v>
      </c>
      <c r="G209" s="8">
        <v>0</v>
      </c>
      <c r="H209" s="8">
        <v>0</v>
      </c>
      <c r="I209" s="9"/>
    </row>
    <row r="210" spans="1:9" ht="15" customHeight="1" x14ac:dyDescent="0.25">
      <c r="A210" s="6" t="s">
        <v>147</v>
      </c>
      <c r="B210" s="6" t="s">
        <v>165</v>
      </c>
      <c r="C210" s="6" t="s">
        <v>163</v>
      </c>
      <c r="D210" s="6" t="s">
        <v>33</v>
      </c>
      <c r="E210" s="7" t="s">
        <v>34</v>
      </c>
      <c r="F210" s="8">
        <v>3909845</v>
      </c>
      <c r="G210" s="8">
        <v>4322397</v>
      </c>
      <c r="H210" s="8">
        <v>0</v>
      </c>
      <c r="I210" s="37">
        <v>369130</v>
      </c>
    </row>
    <row r="211" spans="1:9" ht="15" customHeight="1" x14ac:dyDescent="0.25">
      <c r="A211" s="6" t="s">
        <v>147</v>
      </c>
      <c r="B211" s="6" t="s">
        <v>165</v>
      </c>
      <c r="C211" s="6" t="s">
        <v>163</v>
      </c>
      <c r="D211" s="6" t="s">
        <v>156</v>
      </c>
      <c r="E211" s="7" t="s">
        <v>157</v>
      </c>
      <c r="F211" s="8">
        <v>0</v>
      </c>
      <c r="G211" s="8">
        <v>0</v>
      </c>
      <c r="H211" s="8">
        <v>0</v>
      </c>
      <c r="I211" s="9"/>
    </row>
    <row r="212" spans="1:9" x14ac:dyDescent="0.25">
      <c r="A212" s="39" t="s">
        <v>166</v>
      </c>
      <c r="B212" s="40"/>
      <c r="C212" s="40"/>
      <c r="D212" s="40"/>
      <c r="E212" s="40"/>
      <c r="F212" s="10">
        <v>3909845</v>
      </c>
      <c r="G212" s="10">
        <v>4322397</v>
      </c>
      <c r="H212" s="10">
        <v>0</v>
      </c>
      <c r="I212" s="10">
        <f>SUM(I209:I211)</f>
        <v>369130</v>
      </c>
    </row>
    <row r="213" spans="1:9" ht="15" customHeight="1" x14ac:dyDescent="0.25">
      <c r="A213" s="6" t="s">
        <v>147</v>
      </c>
      <c r="B213" s="6" t="s">
        <v>167</v>
      </c>
      <c r="C213" s="6" t="s">
        <v>160</v>
      </c>
      <c r="D213" s="6" t="s">
        <v>116</v>
      </c>
      <c r="E213" s="7" t="s">
        <v>117</v>
      </c>
      <c r="F213" s="8">
        <v>35000</v>
      </c>
      <c r="G213" s="8">
        <v>35000</v>
      </c>
      <c r="H213" s="8">
        <v>25059</v>
      </c>
      <c r="I213" s="9">
        <v>35000</v>
      </c>
    </row>
    <row r="214" spans="1:9" ht="15" customHeight="1" x14ac:dyDescent="0.25">
      <c r="A214" s="6" t="s">
        <v>147</v>
      </c>
      <c r="B214" s="6" t="s">
        <v>167</v>
      </c>
      <c r="C214" s="6" t="s">
        <v>160</v>
      </c>
      <c r="D214" s="6" t="s">
        <v>25</v>
      </c>
      <c r="E214" s="7" t="s">
        <v>26</v>
      </c>
      <c r="F214" s="8">
        <v>15000</v>
      </c>
      <c r="G214" s="8">
        <v>15000</v>
      </c>
      <c r="H214" s="8">
        <v>0</v>
      </c>
      <c r="I214" s="9">
        <v>15000</v>
      </c>
    </row>
    <row r="215" spans="1:9" x14ac:dyDescent="0.25">
      <c r="A215" s="39" t="s">
        <v>168</v>
      </c>
      <c r="B215" s="40"/>
      <c r="C215" s="40"/>
      <c r="D215" s="40"/>
      <c r="E215" s="40"/>
      <c r="F215" s="10">
        <v>50000</v>
      </c>
      <c r="G215" s="10">
        <v>50000</v>
      </c>
      <c r="H215" s="10">
        <v>25059</v>
      </c>
      <c r="I215" s="10">
        <f>SUM(I213:I214)</f>
        <v>50000</v>
      </c>
    </row>
    <row r="216" spans="1:9" ht="15" customHeight="1" x14ac:dyDescent="0.25">
      <c r="A216" s="6" t="s">
        <v>147</v>
      </c>
      <c r="B216" s="6" t="s">
        <v>169</v>
      </c>
      <c r="C216" s="6" t="s">
        <v>80</v>
      </c>
      <c r="D216" s="6" t="s">
        <v>25</v>
      </c>
      <c r="E216" s="7" t="s">
        <v>26</v>
      </c>
      <c r="F216" s="8">
        <v>95000</v>
      </c>
      <c r="G216" s="8">
        <v>95000</v>
      </c>
      <c r="H216" s="8">
        <v>92935.26</v>
      </c>
      <c r="I216" s="9">
        <v>95000</v>
      </c>
    </row>
    <row r="217" spans="1:9" x14ac:dyDescent="0.25">
      <c r="A217" s="39" t="s">
        <v>170</v>
      </c>
      <c r="B217" s="40"/>
      <c r="C217" s="40"/>
      <c r="D217" s="40"/>
      <c r="E217" s="40"/>
      <c r="F217" s="10">
        <v>95000</v>
      </c>
      <c r="G217" s="10">
        <v>95000</v>
      </c>
      <c r="H217" s="10">
        <v>92935.26</v>
      </c>
      <c r="I217" s="10">
        <f>SUM(I216)</f>
        <v>95000</v>
      </c>
    </row>
    <row r="218" spans="1:9" ht="15" customHeight="1" x14ac:dyDescent="0.25">
      <c r="A218" s="6" t="s">
        <v>147</v>
      </c>
      <c r="B218" s="6" t="s">
        <v>171</v>
      </c>
      <c r="C218" s="6" t="s">
        <v>77</v>
      </c>
      <c r="D218" s="6" t="s">
        <v>25</v>
      </c>
      <c r="E218" s="7" t="s">
        <v>26</v>
      </c>
      <c r="F218" s="8">
        <v>15000</v>
      </c>
      <c r="G218" s="8">
        <v>15000</v>
      </c>
      <c r="H218" s="8">
        <v>10890</v>
      </c>
      <c r="I218" s="9">
        <v>15000</v>
      </c>
    </row>
    <row r="219" spans="1:9" ht="15" customHeight="1" x14ac:dyDescent="0.25">
      <c r="A219" s="6" t="s">
        <v>147</v>
      </c>
      <c r="B219" s="6" t="s">
        <v>171</v>
      </c>
      <c r="C219" s="6" t="s">
        <v>77</v>
      </c>
      <c r="D219" s="6" t="s">
        <v>172</v>
      </c>
      <c r="E219" s="7" t="s">
        <v>173</v>
      </c>
      <c r="F219" s="8">
        <v>35000</v>
      </c>
      <c r="G219" s="8">
        <v>35000</v>
      </c>
      <c r="H219" s="8">
        <v>0</v>
      </c>
      <c r="I219" s="9">
        <v>35000</v>
      </c>
    </row>
    <row r="220" spans="1:9" x14ac:dyDescent="0.25">
      <c r="A220" s="39" t="s">
        <v>174</v>
      </c>
      <c r="B220" s="40"/>
      <c r="C220" s="40"/>
      <c r="D220" s="40"/>
      <c r="E220" s="40"/>
      <c r="F220" s="10">
        <v>50000</v>
      </c>
      <c r="G220" s="10">
        <v>50000</v>
      </c>
      <c r="H220" s="10">
        <v>10890</v>
      </c>
      <c r="I220" s="10">
        <f>SUM(I218:I219)</f>
        <v>50000</v>
      </c>
    </row>
    <row r="221" spans="1:9" ht="15" customHeight="1" x14ac:dyDescent="0.25">
      <c r="A221" s="6" t="s">
        <v>147</v>
      </c>
      <c r="B221" s="6" t="s">
        <v>175</v>
      </c>
      <c r="C221" s="6" t="s">
        <v>160</v>
      </c>
      <c r="D221" s="6" t="s">
        <v>172</v>
      </c>
      <c r="E221" s="7" t="s">
        <v>173</v>
      </c>
      <c r="F221" s="8">
        <v>80000</v>
      </c>
      <c r="G221" s="8">
        <v>80000</v>
      </c>
      <c r="H221" s="8">
        <v>0</v>
      </c>
      <c r="I221" s="9">
        <v>80000</v>
      </c>
    </row>
    <row r="222" spans="1:9" x14ac:dyDescent="0.25">
      <c r="A222" s="39" t="s">
        <v>176</v>
      </c>
      <c r="B222" s="40"/>
      <c r="C222" s="40"/>
      <c r="D222" s="40"/>
      <c r="E222" s="40"/>
      <c r="F222" s="10">
        <v>80000</v>
      </c>
      <c r="G222" s="10">
        <v>80000</v>
      </c>
      <c r="H222" s="10">
        <v>0</v>
      </c>
      <c r="I222" s="10">
        <f>SUM(I221)</f>
        <v>80000</v>
      </c>
    </row>
    <row r="223" spans="1:9" ht="15" customHeight="1" x14ac:dyDescent="0.25">
      <c r="A223" s="6" t="s">
        <v>147</v>
      </c>
      <c r="B223" s="6" t="s">
        <v>177</v>
      </c>
      <c r="C223" s="6" t="s">
        <v>178</v>
      </c>
      <c r="D223" s="6" t="s">
        <v>172</v>
      </c>
      <c r="E223" s="7" t="s">
        <v>173</v>
      </c>
      <c r="F223" s="8">
        <v>0</v>
      </c>
      <c r="G223" s="8">
        <v>125000</v>
      </c>
      <c r="H223" s="8">
        <v>123093</v>
      </c>
      <c r="I223" s="9">
        <v>0</v>
      </c>
    </row>
    <row r="224" spans="1:9" x14ac:dyDescent="0.25">
      <c r="A224" s="39" t="s">
        <v>179</v>
      </c>
      <c r="B224" s="40"/>
      <c r="C224" s="40"/>
      <c r="D224" s="40"/>
      <c r="E224" s="40"/>
      <c r="F224" s="10">
        <v>0</v>
      </c>
      <c r="G224" s="10">
        <v>125000</v>
      </c>
      <c r="H224" s="10">
        <v>123093</v>
      </c>
      <c r="I224" s="10">
        <f>SUM(I223:I223)</f>
        <v>0</v>
      </c>
    </row>
    <row r="225" spans="1:9" ht="15" customHeight="1" x14ac:dyDescent="0.25">
      <c r="A225" s="6" t="s">
        <v>147</v>
      </c>
      <c r="B225" s="6" t="s">
        <v>180</v>
      </c>
      <c r="C225" s="6" t="s">
        <v>39</v>
      </c>
      <c r="D225" s="6" t="s">
        <v>62</v>
      </c>
      <c r="E225" s="7" t="s">
        <v>63</v>
      </c>
      <c r="F225" s="8">
        <v>5000</v>
      </c>
      <c r="G225" s="8">
        <v>5000</v>
      </c>
      <c r="H225" s="8">
        <v>3668</v>
      </c>
      <c r="I225" s="9">
        <v>5000</v>
      </c>
    </row>
    <row r="226" spans="1:9" ht="15" customHeight="1" x14ac:dyDescent="0.25">
      <c r="A226" s="6" t="s">
        <v>147</v>
      </c>
      <c r="B226" s="6" t="s">
        <v>180</v>
      </c>
      <c r="C226" s="6" t="s">
        <v>39</v>
      </c>
      <c r="D226" s="6" t="s">
        <v>116</v>
      </c>
      <c r="E226" s="7" t="s">
        <v>117</v>
      </c>
      <c r="F226" s="8">
        <v>20000</v>
      </c>
      <c r="G226" s="8">
        <v>20000</v>
      </c>
      <c r="H226" s="8">
        <v>15781</v>
      </c>
      <c r="I226" s="9">
        <v>20000</v>
      </c>
    </row>
    <row r="227" spans="1:9" x14ac:dyDescent="0.25">
      <c r="A227" s="39" t="s">
        <v>181</v>
      </c>
      <c r="B227" s="40"/>
      <c r="C227" s="40"/>
      <c r="D227" s="40"/>
      <c r="E227" s="40"/>
      <c r="F227" s="10">
        <v>25000</v>
      </c>
      <c r="G227" s="10">
        <v>25000</v>
      </c>
      <c r="H227" s="10">
        <v>19449</v>
      </c>
      <c r="I227" s="10">
        <f>SUM(I225:I226)</f>
        <v>25000</v>
      </c>
    </row>
    <row r="228" spans="1:9" ht="15" customHeight="1" x14ac:dyDescent="0.25">
      <c r="A228" s="6" t="s">
        <v>147</v>
      </c>
      <c r="B228" s="6" t="s">
        <v>182</v>
      </c>
      <c r="C228" s="6" t="s">
        <v>159</v>
      </c>
      <c r="D228" s="6" t="s">
        <v>137</v>
      </c>
      <c r="E228" s="7" t="s">
        <v>138</v>
      </c>
      <c r="F228" s="8">
        <v>6870342</v>
      </c>
      <c r="G228" s="8">
        <v>7120342</v>
      </c>
      <c r="H228" s="8">
        <v>62487.5</v>
      </c>
      <c r="I228" s="9">
        <v>7200000</v>
      </c>
    </row>
    <row r="229" spans="1:9" x14ac:dyDescent="0.25">
      <c r="A229" s="39" t="s">
        <v>183</v>
      </c>
      <c r="B229" s="40"/>
      <c r="C229" s="40"/>
      <c r="D229" s="40"/>
      <c r="E229" s="40"/>
      <c r="F229" s="10">
        <v>6870342</v>
      </c>
      <c r="G229" s="10">
        <v>7120342</v>
      </c>
      <c r="H229" s="10">
        <v>62487.5</v>
      </c>
      <c r="I229" s="10">
        <f>SUM(I228)</f>
        <v>7200000</v>
      </c>
    </row>
    <row r="230" spans="1:9" ht="15" customHeight="1" x14ac:dyDescent="0.25">
      <c r="A230" s="6" t="s">
        <v>147</v>
      </c>
      <c r="B230" s="6" t="s">
        <v>184</v>
      </c>
      <c r="C230" s="6" t="s">
        <v>159</v>
      </c>
      <c r="D230" s="6" t="s">
        <v>137</v>
      </c>
      <c r="E230" s="7" t="s">
        <v>138</v>
      </c>
      <c r="F230" s="8">
        <v>4409877</v>
      </c>
      <c r="G230" s="8">
        <v>4774877</v>
      </c>
      <c r="H230" s="8">
        <v>25490</v>
      </c>
      <c r="I230" s="9">
        <v>150000</v>
      </c>
    </row>
    <row r="231" spans="1:9" x14ac:dyDescent="0.25">
      <c r="A231" s="39" t="s">
        <v>185</v>
      </c>
      <c r="B231" s="40"/>
      <c r="C231" s="40"/>
      <c r="D231" s="40"/>
      <c r="E231" s="40"/>
      <c r="F231" s="10">
        <v>4409877</v>
      </c>
      <c r="G231" s="10">
        <v>4774877</v>
      </c>
      <c r="H231" s="10">
        <v>25490</v>
      </c>
      <c r="I231" s="10">
        <f>SUM(I230)</f>
        <v>150000</v>
      </c>
    </row>
    <row r="232" spans="1:9" ht="15" customHeight="1" x14ac:dyDescent="0.25">
      <c r="A232" s="6" t="s">
        <v>147</v>
      </c>
      <c r="B232" s="6" t="s">
        <v>186</v>
      </c>
      <c r="C232" s="6" t="s">
        <v>187</v>
      </c>
      <c r="D232" s="6" t="s">
        <v>92</v>
      </c>
      <c r="E232" s="7" t="s">
        <v>93</v>
      </c>
      <c r="F232" s="8">
        <v>1004636</v>
      </c>
      <c r="G232" s="8">
        <v>631036</v>
      </c>
      <c r="H232" s="8">
        <v>111746</v>
      </c>
      <c r="I232" s="9">
        <v>500000</v>
      </c>
    </row>
    <row r="233" spans="1:9" ht="15" customHeight="1" x14ac:dyDescent="0.25">
      <c r="A233" s="6" t="s">
        <v>147</v>
      </c>
      <c r="B233" s="6" t="s">
        <v>186</v>
      </c>
      <c r="C233" s="6" t="s">
        <v>187</v>
      </c>
      <c r="D233" s="6" t="s">
        <v>40</v>
      </c>
      <c r="E233" s="7" t="s">
        <v>41</v>
      </c>
      <c r="F233" s="8">
        <v>0</v>
      </c>
      <c r="G233" s="8">
        <v>0</v>
      </c>
      <c r="H233" s="8">
        <v>0</v>
      </c>
      <c r="I233" s="9"/>
    </row>
    <row r="234" spans="1:9" ht="15" customHeight="1" x14ac:dyDescent="0.25">
      <c r="A234" s="6" t="s">
        <v>147</v>
      </c>
      <c r="B234" s="6" t="s">
        <v>186</v>
      </c>
      <c r="C234" s="6" t="s">
        <v>187</v>
      </c>
      <c r="D234" s="6" t="s">
        <v>42</v>
      </c>
      <c r="E234" s="7" t="s">
        <v>43</v>
      </c>
      <c r="F234" s="8">
        <v>0</v>
      </c>
      <c r="G234" s="8">
        <v>690200</v>
      </c>
      <c r="H234" s="8">
        <v>186888</v>
      </c>
      <c r="I234" s="9">
        <v>500000</v>
      </c>
    </row>
    <row r="235" spans="1:9" ht="15" customHeight="1" x14ac:dyDescent="0.25">
      <c r="A235" s="6" t="s">
        <v>147</v>
      </c>
      <c r="B235" s="6" t="s">
        <v>186</v>
      </c>
      <c r="C235" s="6" t="s">
        <v>187</v>
      </c>
      <c r="D235" s="6" t="s">
        <v>44</v>
      </c>
      <c r="E235" s="7" t="s">
        <v>45</v>
      </c>
      <c r="F235" s="8">
        <v>0</v>
      </c>
      <c r="G235" s="8">
        <v>57000</v>
      </c>
      <c r="H235" s="8">
        <v>48932</v>
      </c>
      <c r="I235" s="9">
        <v>60000</v>
      </c>
    </row>
    <row r="236" spans="1:9" ht="15" customHeight="1" x14ac:dyDescent="0.25">
      <c r="A236" s="6" t="s">
        <v>147</v>
      </c>
      <c r="B236" s="6" t="s">
        <v>186</v>
      </c>
      <c r="C236" s="6" t="s">
        <v>187</v>
      </c>
      <c r="D236" s="6" t="s">
        <v>46</v>
      </c>
      <c r="E236" s="7" t="s">
        <v>47</v>
      </c>
      <c r="F236" s="8">
        <v>0</v>
      </c>
      <c r="G236" s="8">
        <v>23000</v>
      </c>
      <c r="H236" s="8">
        <v>17622</v>
      </c>
      <c r="I236" s="9">
        <v>30000</v>
      </c>
    </row>
    <row r="237" spans="1:9" ht="15" customHeight="1" x14ac:dyDescent="0.25">
      <c r="A237" s="6" t="s">
        <v>147</v>
      </c>
      <c r="B237" s="6" t="s">
        <v>186</v>
      </c>
      <c r="C237" s="6" t="s">
        <v>187</v>
      </c>
      <c r="D237" s="6" t="s">
        <v>188</v>
      </c>
      <c r="E237" s="7" t="s">
        <v>189</v>
      </c>
      <c r="F237" s="8">
        <v>1799959</v>
      </c>
      <c r="G237" s="8">
        <v>1155550</v>
      </c>
      <c r="H237" s="8">
        <v>72600</v>
      </c>
      <c r="I237" s="9">
        <v>603919</v>
      </c>
    </row>
    <row r="238" spans="1:9" ht="15" customHeight="1" x14ac:dyDescent="0.25">
      <c r="A238" s="6" t="s">
        <v>147</v>
      </c>
      <c r="B238" s="6" t="s">
        <v>186</v>
      </c>
      <c r="C238" s="6" t="s">
        <v>187</v>
      </c>
      <c r="D238" s="6" t="s">
        <v>68</v>
      </c>
      <c r="E238" s="7" t="s">
        <v>69</v>
      </c>
      <c r="F238" s="8">
        <v>0</v>
      </c>
      <c r="G238" s="8">
        <v>60000</v>
      </c>
      <c r="H238" s="8">
        <v>24079</v>
      </c>
      <c r="I238" s="9">
        <v>160000</v>
      </c>
    </row>
    <row r="239" spans="1:9" ht="15" customHeight="1" x14ac:dyDescent="0.25">
      <c r="A239" s="6" t="s">
        <v>147</v>
      </c>
      <c r="B239" s="6" t="s">
        <v>186</v>
      </c>
      <c r="C239" s="6" t="s">
        <v>187</v>
      </c>
      <c r="D239" s="6" t="s">
        <v>25</v>
      </c>
      <c r="E239" s="7" t="s">
        <v>26</v>
      </c>
      <c r="F239" s="8">
        <v>0</v>
      </c>
      <c r="G239" s="8">
        <v>10192</v>
      </c>
      <c r="H239" s="8">
        <v>0</v>
      </c>
      <c r="I239" s="9">
        <v>10192</v>
      </c>
    </row>
    <row r="240" spans="1:9" ht="15" customHeight="1" x14ac:dyDescent="0.25">
      <c r="A240" s="6" t="s">
        <v>147</v>
      </c>
      <c r="B240" s="6" t="s">
        <v>186</v>
      </c>
      <c r="C240" s="6" t="s">
        <v>187</v>
      </c>
      <c r="D240" s="6" t="s">
        <v>190</v>
      </c>
      <c r="E240" s="7" t="s">
        <v>191</v>
      </c>
      <c r="F240" s="8">
        <v>0</v>
      </c>
      <c r="G240" s="8">
        <v>177617</v>
      </c>
      <c r="H240" s="8">
        <v>0</v>
      </c>
      <c r="I240" s="9">
        <v>177617</v>
      </c>
    </row>
    <row r="241" spans="1:9" ht="15" customHeight="1" x14ac:dyDescent="0.25">
      <c r="A241" s="6" t="s">
        <v>147</v>
      </c>
      <c r="B241" s="6" t="s">
        <v>186</v>
      </c>
      <c r="C241" s="6" t="s">
        <v>160</v>
      </c>
      <c r="D241" s="6" t="s">
        <v>42</v>
      </c>
      <c r="E241" s="7" t="s">
        <v>43</v>
      </c>
      <c r="F241" s="8">
        <v>0</v>
      </c>
      <c r="G241" s="8">
        <v>0</v>
      </c>
      <c r="H241" s="8">
        <v>1000</v>
      </c>
      <c r="I241" s="9"/>
    </row>
    <row r="242" spans="1:9" x14ac:dyDescent="0.25">
      <c r="A242" s="39" t="s">
        <v>192</v>
      </c>
      <c r="B242" s="40"/>
      <c r="C242" s="40"/>
      <c r="D242" s="40"/>
      <c r="E242" s="40"/>
      <c r="F242" s="10">
        <v>2804595</v>
      </c>
      <c r="G242" s="10">
        <v>2804595</v>
      </c>
      <c r="H242" s="10">
        <v>462867</v>
      </c>
      <c r="I242" s="10">
        <f>SUM(I232:I241)</f>
        <v>2041728</v>
      </c>
    </row>
    <row r="243" spans="1:9" ht="15" customHeight="1" x14ac:dyDescent="0.25">
      <c r="A243" s="6" t="s">
        <v>147</v>
      </c>
      <c r="B243" s="6" t="s">
        <v>193</v>
      </c>
      <c r="C243" s="6" t="s">
        <v>194</v>
      </c>
      <c r="D243" s="6" t="s">
        <v>137</v>
      </c>
      <c r="E243" s="7" t="s">
        <v>138</v>
      </c>
      <c r="F243" s="8">
        <v>0</v>
      </c>
      <c r="G243" s="8">
        <v>150000</v>
      </c>
      <c r="H243" s="8">
        <v>0</v>
      </c>
      <c r="I243" s="9">
        <v>6500000</v>
      </c>
    </row>
    <row r="244" spans="1:9" x14ac:dyDescent="0.25">
      <c r="A244" s="39" t="s">
        <v>195</v>
      </c>
      <c r="B244" s="40"/>
      <c r="C244" s="40"/>
      <c r="D244" s="40"/>
      <c r="E244" s="40"/>
      <c r="F244" s="10">
        <v>0</v>
      </c>
      <c r="G244" s="10">
        <v>150000</v>
      </c>
      <c r="H244" s="10">
        <v>0</v>
      </c>
      <c r="I244" s="10">
        <f>SUM(I243)</f>
        <v>6500000</v>
      </c>
    </row>
    <row r="245" spans="1:9" ht="15" customHeight="1" x14ac:dyDescent="0.25">
      <c r="A245" s="6" t="s">
        <v>147</v>
      </c>
      <c r="B245" s="6" t="s">
        <v>196</v>
      </c>
      <c r="C245" s="6" t="s">
        <v>197</v>
      </c>
      <c r="D245" s="6" t="s">
        <v>137</v>
      </c>
      <c r="E245" s="7" t="s">
        <v>138</v>
      </c>
      <c r="F245" s="8">
        <v>0</v>
      </c>
      <c r="G245" s="8">
        <v>225000</v>
      </c>
      <c r="H245" s="8">
        <v>96509.6</v>
      </c>
      <c r="I245" s="9">
        <v>200000</v>
      </c>
    </row>
    <row r="246" spans="1:9" x14ac:dyDescent="0.25">
      <c r="A246" s="39" t="s">
        <v>198</v>
      </c>
      <c r="B246" s="40"/>
      <c r="C246" s="40"/>
      <c r="D246" s="40"/>
      <c r="E246" s="40"/>
      <c r="F246" s="10">
        <v>0</v>
      </c>
      <c r="G246" s="10">
        <v>225000</v>
      </c>
      <c r="H246" s="10">
        <v>96509.6</v>
      </c>
      <c r="I246" s="10">
        <f>SUM(I245)</f>
        <v>200000</v>
      </c>
    </row>
    <row r="247" spans="1:9" ht="15" customHeight="1" x14ac:dyDescent="0.25">
      <c r="A247" s="6" t="s">
        <v>147</v>
      </c>
      <c r="B247" s="6" t="s">
        <v>199</v>
      </c>
      <c r="C247" s="6" t="s">
        <v>158</v>
      </c>
      <c r="D247" s="6" t="s">
        <v>137</v>
      </c>
      <c r="E247" s="7" t="s">
        <v>138</v>
      </c>
      <c r="F247" s="8">
        <v>0</v>
      </c>
      <c r="G247" s="8">
        <v>175000</v>
      </c>
      <c r="H247" s="8">
        <v>126517.6</v>
      </c>
      <c r="I247" s="9">
        <v>100000</v>
      </c>
    </row>
    <row r="248" spans="1:9" x14ac:dyDescent="0.25">
      <c r="A248" s="39" t="s">
        <v>200</v>
      </c>
      <c r="B248" s="40"/>
      <c r="C248" s="40"/>
      <c r="D248" s="40"/>
      <c r="E248" s="40"/>
      <c r="F248" s="10">
        <v>0</v>
      </c>
      <c r="G248" s="10">
        <v>175000</v>
      </c>
      <c r="H248" s="10">
        <v>126517.6</v>
      </c>
      <c r="I248" s="10">
        <f>SUM(I247)</f>
        <v>100000</v>
      </c>
    </row>
    <row r="249" spans="1:9" ht="15" customHeight="1" x14ac:dyDescent="0.25">
      <c r="A249" s="6" t="s">
        <v>147</v>
      </c>
      <c r="B249" s="6" t="s">
        <v>201</v>
      </c>
      <c r="C249" s="6" t="s">
        <v>202</v>
      </c>
      <c r="D249" s="6" t="s">
        <v>25</v>
      </c>
      <c r="E249" s="7" t="s">
        <v>26</v>
      </c>
      <c r="F249" s="8">
        <v>0</v>
      </c>
      <c r="G249" s="8">
        <v>135000</v>
      </c>
      <c r="H249" s="8">
        <v>77440</v>
      </c>
      <c r="I249" s="9"/>
    </row>
    <row r="250" spans="1:9" ht="15" customHeight="1" x14ac:dyDescent="0.25">
      <c r="A250" s="6" t="s">
        <v>147</v>
      </c>
      <c r="B250" s="6" t="s">
        <v>201</v>
      </c>
      <c r="C250" s="6" t="s">
        <v>202</v>
      </c>
      <c r="D250" s="6" t="s">
        <v>137</v>
      </c>
      <c r="E250" s="7" t="s">
        <v>138</v>
      </c>
      <c r="F250" s="8">
        <v>0</v>
      </c>
      <c r="G250" s="8">
        <v>75000</v>
      </c>
      <c r="H250" s="8">
        <v>54450</v>
      </c>
      <c r="I250" s="9">
        <v>1200000</v>
      </c>
    </row>
    <row r="251" spans="1:9" x14ac:dyDescent="0.25">
      <c r="A251" s="39" t="s">
        <v>203</v>
      </c>
      <c r="B251" s="40"/>
      <c r="C251" s="40"/>
      <c r="D251" s="40"/>
      <c r="E251" s="40"/>
      <c r="F251" s="10">
        <v>0</v>
      </c>
      <c r="G251" s="10">
        <v>210000</v>
      </c>
      <c r="H251" s="10">
        <v>131890</v>
      </c>
      <c r="I251" s="10">
        <f>SUM(I249:I250)</f>
        <v>1200000</v>
      </c>
    </row>
    <row r="252" spans="1:9" ht="15" customHeight="1" x14ac:dyDescent="0.25">
      <c r="A252" s="6" t="s">
        <v>147</v>
      </c>
      <c r="B252" s="6" t="s">
        <v>204</v>
      </c>
      <c r="C252" s="6" t="s">
        <v>205</v>
      </c>
      <c r="D252" s="6" t="s">
        <v>25</v>
      </c>
      <c r="E252" s="7" t="s">
        <v>26</v>
      </c>
      <c r="F252" s="8">
        <v>0</v>
      </c>
      <c r="G252" s="8">
        <v>0</v>
      </c>
      <c r="H252" s="8">
        <v>0</v>
      </c>
      <c r="I252" s="9"/>
    </row>
    <row r="253" spans="1:9" ht="15" customHeight="1" x14ac:dyDescent="0.25">
      <c r="A253" s="6" t="s">
        <v>147</v>
      </c>
      <c r="B253" s="6" t="s">
        <v>204</v>
      </c>
      <c r="C253" s="6" t="s">
        <v>205</v>
      </c>
      <c r="D253" s="6" t="s">
        <v>137</v>
      </c>
      <c r="E253" s="7" t="s">
        <v>138</v>
      </c>
      <c r="F253" s="8">
        <v>0</v>
      </c>
      <c r="G253" s="8">
        <v>400000</v>
      </c>
      <c r="H253" s="8">
        <v>48000</v>
      </c>
      <c r="I253" s="9"/>
    </row>
    <row r="254" spans="1:9" x14ac:dyDescent="0.25">
      <c r="A254" s="39" t="s">
        <v>206</v>
      </c>
      <c r="B254" s="40"/>
      <c r="C254" s="40"/>
      <c r="D254" s="40"/>
      <c r="E254" s="40"/>
      <c r="F254" s="10">
        <v>0</v>
      </c>
      <c r="G254" s="10">
        <v>400000</v>
      </c>
      <c r="H254" s="10">
        <v>48000</v>
      </c>
      <c r="I254" s="10">
        <f>SUM(I252:I253)</f>
        <v>0</v>
      </c>
    </row>
    <row r="255" spans="1:9" ht="15" customHeight="1" x14ac:dyDescent="0.25">
      <c r="A255" s="6" t="s">
        <v>147</v>
      </c>
      <c r="B255" s="6" t="s">
        <v>207</v>
      </c>
      <c r="C255" s="6" t="s">
        <v>208</v>
      </c>
      <c r="D255" s="6" t="s">
        <v>42</v>
      </c>
      <c r="E255" s="7" t="s">
        <v>43</v>
      </c>
      <c r="F255" s="8">
        <v>0</v>
      </c>
      <c r="G255" s="8">
        <v>40000</v>
      </c>
      <c r="H255" s="8">
        <v>40000</v>
      </c>
      <c r="I255" s="9"/>
    </row>
    <row r="256" spans="1:9" ht="15" customHeight="1" x14ac:dyDescent="0.25">
      <c r="A256" s="6" t="s">
        <v>147</v>
      </c>
      <c r="B256" s="6" t="s">
        <v>207</v>
      </c>
      <c r="C256" s="6" t="s">
        <v>208</v>
      </c>
      <c r="D256" s="6" t="s">
        <v>209</v>
      </c>
      <c r="E256" s="7" t="s">
        <v>210</v>
      </c>
      <c r="F256" s="8">
        <v>0</v>
      </c>
      <c r="G256" s="8">
        <v>3260000</v>
      </c>
      <c r="H256" s="8">
        <v>348806.7</v>
      </c>
      <c r="I256" s="9"/>
    </row>
    <row r="257" spans="1:10" x14ac:dyDescent="0.25">
      <c r="A257" s="39" t="s">
        <v>211</v>
      </c>
      <c r="B257" s="40"/>
      <c r="C257" s="40"/>
      <c r="D257" s="40"/>
      <c r="E257" s="40"/>
      <c r="F257" s="10">
        <v>0</v>
      </c>
      <c r="G257" s="10">
        <v>3300000</v>
      </c>
      <c r="H257" s="10">
        <v>388806.7</v>
      </c>
      <c r="I257" s="10">
        <f>SUM(I255:I256)</f>
        <v>0</v>
      </c>
    </row>
    <row r="258" spans="1:10" ht="15" customHeight="1" x14ac:dyDescent="0.25">
      <c r="A258" s="6" t="s">
        <v>147</v>
      </c>
      <c r="B258" s="6" t="s">
        <v>212</v>
      </c>
      <c r="C258" s="6" t="s">
        <v>208</v>
      </c>
      <c r="D258" s="6" t="s">
        <v>209</v>
      </c>
      <c r="E258" s="7" t="s">
        <v>210</v>
      </c>
      <c r="F258" s="8">
        <v>500000</v>
      </c>
      <c r="G258" s="8">
        <v>500000</v>
      </c>
      <c r="H258" s="8">
        <v>0</v>
      </c>
      <c r="I258" s="9">
        <v>500000</v>
      </c>
    </row>
    <row r="259" spans="1:10" x14ac:dyDescent="0.25">
      <c r="A259" s="39" t="s">
        <v>213</v>
      </c>
      <c r="B259" s="40"/>
      <c r="C259" s="40"/>
      <c r="D259" s="40"/>
      <c r="E259" s="40"/>
      <c r="F259" s="10">
        <v>500000</v>
      </c>
      <c r="G259" s="10">
        <v>500000</v>
      </c>
      <c r="H259" s="10">
        <v>0</v>
      </c>
      <c r="I259" s="10">
        <f>SUM(I258)</f>
        <v>500000</v>
      </c>
    </row>
    <row r="260" spans="1:10" s="19" customFormat="1" ht="13.5" customHeight="1" x14ac:dyDescent="0.25">
      <c r="A260" s="14">
        <v>30</v>
      </c>
      <c r="B260" s="15" t="s">
        <v>448</v>
      </c>
      <c r="C260" s="16">
        <v>3635</v>
      </c>
      <c r="D260" s="16">
        <v>5169</v>
      </c>
      <c r="E260" s="16" t="s">
        <v>26</v>
      </c>
      <c r="F260" s="17">
        <v>0</v>
      </c>
      <c r="G260" s="17">
        <v>0</v>
      </c>
      <c r="H260" s="17">
        <v>0</v>
      </c>
      <c r="I260" s="17">
        <v>302500</v>
      </c>
      <c r="J260" s="18"/>
    </row>
    <row r="261" spans="1:10" x14ac:dyDescent="0.25">
      <c r="A261" s="48" t="s">
        <v>449</v>
      </c>
      <c r="B261" s="49"/>
      <c r="C261" s="49"/>
      <c r="D261" s="49"/>
      <c r="E261" s="50"/>
      <c r="F261" s="10">
        <v>0</v>
      </c>
      <c r="G261" s="10">
        <v>0</v>
      </c>
      <c r="H261" s="10">
        <v>0</v>
      </c>
      <c r="I261" s="10">
        <f>SUM(I260)</f>
        <v>302500</v>
      </c>
    </row>
    <row r="262" spans="1:10" ht="15" customHeight="1" x14ac:dyDescent="0.25">
      <c r="A262" s="41" t="s">
        <v>214</v>
      </c>
      <c r="B262" s="42"/>
      <c r="C262" s="42"/>
      <c r="D262" s="42"/>
      <c r="E262" s="42"/>
      <c r="F262" s="12">
        <v>30764659</v>
      </c>
      <c r="G262" s="12">
        <v>35844123</v>
      </c>
      <c r="H262" s="12">
        <v>4842522.54</v>
      </c>
      <c r="I262" s="12">
        <f>SUM(I190,I201,I208,I212,I215,I217,I220,I222,I224,I227,I229,I231,I242,I244,I246,I248,I251,I254,I257,I259,I261)</f>
        <v>40996858</v>
      </c>
    </row>
    <row r="263" spans="1:10" ht="15" customHeight="1" x14ac:dyDescent="0.25">
      <c r="A263" s="6" t="s">
        <v>215</v>
      </c>
      <c r="B263" s="6" t="s">
        <v>216</v>
      </c>
      <c r="C263" s="6" t="s">
        <v>160</v>
      </c>
      <c r="D263" s="6" t="s">
        <v>66</v>
      </c>
      <c r="E263" s="7" t="s">
        <v>67</v>
      </c>
      <c r="F263" s="8">
        <v>11000</v>
      </c>
      <c r="G263" s="8">
        <v>11000</v>
      </c>
      <c r="H263" s="8">
        <v>2500</v>
      </c>
      <c r="I263" s="9">
        <v>100000</v>
      </c>
      <c r="J263" s="11"/>
    </row>
    <row r="264" spans="1:10" ht="15" customHeight="1" x14ac:dyDescent="0.25">
      <c r="A264" s="6" t="s">
        <v>215</v>
      </c>
      <c r="B264" s="6" t="s">
        <v>216</v>
      </c>
      <c r="C264" s="6" t="s">
        <v>160</v>
      </c>
      <c r="D264" s="6" t="s">
        <v>25</v>
      </c>
      <c r="E264" s="7" t="s">
        <v>26</v>
      </c>
      <c r="F264" s="8">
        <v>3000</v>
      </c>
      <c r="G264" s="8">
        <v>3000</v>
      </c>
      <c r="H264" s="8">
        <v>0</v>
      </c>
      <c r="I264" s="9">
        <v>3000</v>
      </c>
    </row>
    <row r="265" spans="1:10" ht="15" customHeight="1" x14ac:dyDescent="0.25">
      <c r="A265" s="6" t="s">
        <v>215</v>
      </c>
      <c r="B265" s="6" t="s">
        <v>216</v>
      </c>
      <c r="C265" s="6" t="s">
        <v>160</v>
      </c>
      <c r="D265" s="6" t="s">
        <v>217</v>
      </c>
      <c r="E265" s="7" t="s">
        <v>218</v>
      </c>
      <c r="F265" s="8">
        <v>450000</v>
      </c>
      <c r="G265" s="8">
        <v>450000</v>
      </c>
      <c r="H265" s="8">
        <v>399236</v>
      </c>
      <c r="I265" s="9">
        <v>900000</v>
      </c>
      <c r="J265" s="11"/>
    </row>
    <row r="266" spans="1:10" x14ac:dyDescent="0.25">
      <c r="A266" s="39" t="s">
        <v>219</v>
      </c>
      <c r="B266" s="40"/>
      <c r="C266" s="40"/>
      <c r="D266" s="40"/>
      <c r="E266" s="40"/>
      <c r="F266" s="10">
        <v>464000</v>
      </c>
      <c r="G266" s="10">
        <v>464000</v>
      </c>
      <c r="H266" s="10">
        <v>401736</v>
      </c>
      <c r="I266" s="10">
        <f>SUM(I263:I265)</f>
        <v>1003000</v>
      </c>
    </row>
    <row r="267" spans="1:10" ht="15" customHeight="1" x14ac:dyDescent="0.25">
      <c r="A267" s="6" t="s">
        <v>215</v>
      </c>
      <c r="B267" s="6" t="s">
        <v>220</v>
      </c>
      <c r="C267" s="6" t="s">
        <v>160</v>
      </c>
      <c r="D267" s="6" t="s">
        <v>221</v>
      </c>
      <c r="E267" s="7" t="s">
        <v>222</v>
      </c>
      <c r="F267" s="8">
        <v>10000</v>
      </c>
      <c r="G267" s="8">
        <v>10000</v>
      </c>
      <c r="H267" s="8">
        <v>0</v>
      </c>
      <c r="I267" s="9">
        <v>10000</v>
      </c>
    </row>
    <row r="268" spans="1:10" x14ac:dyDescent="0.25">
      <c r="A268" s="39" t="s">
        <v>223</v>
      </c>
      <c r="B268" s="40"/>
      <c r="C268" s="40"/>
      <c r="D268" s="40"/>
      <c r="E268" s="40"/>
      <c r="F268" s="10">
        <v>10000</v>
      </c>
      <c r="G268" s="10">
        <v>10000</v>
      </c>
      <c r="H268" s="10">
        <v>0</v>
      </c>
      <c r="I268" s="10">
        <f>SUM(I267)</f>
        <v>10000</v>
      </c>
    </row>
    <row r="269" spans="1:10" ht="15" customHeight="1" x14ac:dyDescent="0.25">
      <c r="A269" s="6" t="s">
        <v>215</v>
      </c>
      <c r="B269" s="6" t="s">
        <v>224</v>
      </c>
      <c r="C269" s="6" t="s">
        <v>163</v>
      </c>
      <c r="D269" s="6" t="s">
        <v>25</v>
      </c>
      <c r="E269" s="7" t="s">
        <v>26</v>
      </c>
      <c r="F269" s="8">
        <v>100000</v>
      </c>
      <c r="G269" s="8">
        <v>130000</v>
      </c>
      <c r="H269" s="8">
        <v>60800</v>
      </c>
      <c r="I269" s="9">
        <v>100000</v>
      </c>
    </row>
    <row r="270" spans="1:10" x14ac:dyDescent="0.25">
      <c r="A270" s="39" t="s">
        <v>225</v>
      </c>
      <c r="B270" s="40"/>
      <c r="C270" s="40"/>
      <c r="D270" s="40"/>
      <c r="E270" s="40"/>
      <c r="F270" s="10">
        <v>100000</v>
      </c>
      <c r="G270" s="10">
        <v>130000</v>
      </c>
      <c r="H270" s="10">
        <v>60800</v>
      </c>
      <c r="I270" s="10">
        <f>SUM(I269)</f>
        <v>100000</v>
      </c>
    </row>
    <row r="271" spans="1:10" ht="15" customHeight="1" x14ac:dyDescent="0.25">
      <c r="A271" s="6" t="s">
        <v>215</v>
      </c>
      <c r="B271" s="6" t="s">
        <v>226</v>
      </c>
      <c r="C271" s="6" t="s">
        <v>227</v>
      </c>
      <c r="D271" s="6" t="s">
        <v>25</v>
      </c>
      <c r="E271" s="7" t="s">
        <v>26</v>
      </c>
      <c r="F271" s="8">
        <v>100000</v>
      </c>
      <c r="G271" s="8">
        <v>100000</v>
      </c>
      <c r="H271" s="8">
        <v>61000</v>
      </c>
      <c r="I271" s="9">
        <v>60000</v>
      </c>
    </row>
    <row r="272" spans="1:10" x14ac:dyDescent="0.25">
      <c r="A272" s="39" t="s">
        <v>228</v>
      </c>
      <c r="B272" s="40"/>
      <c r="C272" s="40"/>
      <c r="D272" s="40"/>
      <c r="E272" s="40"/>
      <c r="F272" s="10">
        <v>100000</v>
      </c>
      <c r="G272" s="10">
        <v>100000</v>
      </c>
      <c r="H272" s="10">
        <v>61000</v>
      </c>
      <c r="I272" s="10">
        <f>SUM(I271)</f>
        <v>60000</v>
      </c>
    </row>
    <row r="273" spans="1:9" ht="15" customHeight="1" x14ac:dyDescent="0.25">
      <c r="A273" s="41" t="s">
        <v>229</v>
      </c>
      <c r="B273" s="42"/>
      <c r="C273" s="42"/>
      <c r="D273" s="42"/>
      <c r="E273" s="42"/>
      <c r="F273" s="12">
        <v>674000</v>
      </c>
      <c r="G273" s="12">
        <v>704000</v>
      </c>
      <c r="H273" s="12">
        <v>523536</v>
      </c>
      <c r="I273" s="12">
        <f>SUM(I266,I268,I270,I272)</f>
        <v>1173000</v>
      </c>
    </row>
    <row r="274" spans="1:9" ht="15" customHeight="1" x14ac:dyDescent="0.25">
      <c r="A274" s="6" t="s">
        <v>230</v>
      </c>
      <c r="B274" s="6" t="s">
        <v>231</v>
      </c>
      <c r="C274" s="6" t="s">
        <v>29</v>
      </c>
      <c r="D274" s="6" t="s">
        <v>23</v>
      </c>
      <c r="E274" s="7" t="s">
        <v>24</v>
      </c>
      <c r="F274" s="8">
        <v>10000</v>
      </c>
      <c r="G274" s="8">
        <v>10000</v>
      </c>
      <c r="H274" s="8">
        <v>0</v>
      </c>
      <c r="I274" s="9"/>
    </row>
    <row r="275" spans="1:9" ht="15" customHeight="1" x14ac:dyDescent="0.25">
      <c r="A275" s="6" t="s">
        <v>230</v>
      </c>
      <c r="B275" s="6" t="s">
        <v>231</v>
      </c>
      <c r="C275" s="6" t="s">
        <v>29</v>
      </c>
      <c r="D275" s="6" t="s">
        <v>56</v>
      </c>
      <c r="E275" s="7" t="s">
        <v>57</v>
      </c>
      <c r="F275" s="8">
        <v>10000</v>
      </c>
      <c r="G275" s="8">
        <v>10000</v>
      </c>
      <c r="H275" s="8">
        <v>7310</v>
      </c>
      <c r="I275" s="9">
        <v>12000</v>
      </c>
    </row>
    <row r="276" spans="1:9" ht="15" customHeight="1" x14ac:dyDescent="0.25">
      <c r="A276" s="6" t="s">
        <v>230</v>
      </c>
      <c r="B276" s="6" t="s">
        <v>231</v>
      </c>
      <c r="C276" s="6" t="s">
        <v>29</v>
      </c>
      <c r="D276" s="6" t="s">
        <v>96</v>
      </c>
      <c r="E276" s="7" t="s">
        <v>97</v>
      </c>
      <c r="F276" s="8">
        <v>80000</v>
      </c>
      <c r="G276" s="8">
        <v>100000</v>
      </c>
      <c r="H276" s="8">
        <v>69765</v>
      </c>
      <c r="I276" s="9">
        <v>90000</v>
      </c>
    </row>
    <row r="277" spans="1:9" ht="15" customHeight="1" x14ac:dyDescent="0.25">
      <c r="A277" s="6" t="s">
        <v>230</v>
      </c>
      <c r="B277" s="6" t="s">
        <v>231</v>
      </c>
      <c r="C277" s="6" t="s">
        <v>29</v>
      </c>
      <c r="D277" s="6" t="s">
        <v>60</v>
      </c>
      <c r="E277" s="7" t="s">
        <v>61</v>
      </c>
      <c r="F277" s="8">
        <v>35000</v>
      </c>
      <c r="G277" s="8">
        <v>51000</v>
      </c>
      <c r="H277" s="8">
        <v>38636.81</v>
      </c>
      <c r="I277" s="9">
        <v>51000</v>
      </c>
    </row>
    <row r="278" spans="1:9" ht="15" customHeight="1" x14ac:dyDescent="0.25">
      <c r="A278" s="6" t="s">
        <v>230</v>
      </c>
      <c r="B278" s="6" t="s">
        <v>231</v>
      </c>
      <c r="C278" s="6" t="s">
        <v>29</v>
      </c>
      <c r="D278" s="6" t="s">
        <v>25</v>
      </c>
      <c r="E278" s="7" t="s">
        <v>26</v>
      </c>
      <c r="F278" s="8">
        <v>5000</v>
      </c>
      <c r="G278" s="8">
        <v>5000</v>
      </c>
      <c r="H278" s="8">
        <v>0</v>
      </c>
      <c r="I278" s="9">
        <v>5000</v>
      </c>
    </row>
    <row r="279" spans="1:9" ht="15" customHeight="1" x14ac:dyDescent="0.25">
      <c r="A279" s="6" t="s">
        <v>230</v>
      </c>
      <c r="B279" s="6" t="s">
        <v>231</v>
      </c>
      <c r="C279" s="6" t="s">
        <v>29</v>
      </c>
      <c r="D279" s="6" t="s">
        <v>33</v>
      </c>
      <c r="E279" s="7" t="s">
        <v>34</v>
      </c>
      <c r="F279" s="8">
        <v>5000</v>
      </c>
      <c r="G279" s="8">
        <v>5000</v>
      </c>
      <c r="H279" s="8">
        <v>0</v>
      </c>
      <c r="I279" s="9">
        <v>5000</v>
      </c>
    </row>
    <row r="280" spans="1:9" x14ac:dyDescent="0.25">
      <c r="A280" s="39" t="s">
        <v>232</v>
      </c>
      <c r="B280" s="40"/>
      <c r="C280" s="40"/>
      <c r="D280" s="40"/>
      <c r="E280" s="40"/>
      <c r="F280" s="10">
        <v>145000</v>
      </c>
      <c r="G280" s="10">
        <v>181000</v>
      </c>
      <c r="H280" s="10">
        <v>115711.81</v>
      </c>
      <c r="I280" s="10">
        <f>SUM(I274:I279)</f>
        <v>163000</v>
      </c>
    </row>
    <row r="281" spans="1:9" ht="15" customHeight="1" x14ac:dyDescent="0.25">
      <c r="A281" s="6" t="s">
        <v>230</v>
      </c>
      <c r="B281" s="6" t="s">
        <v>233</v>
      </c>
      <c r="C281" s="6" t="s">
        <v>160</v>
      </c>
      <c r="D281" s="6" t="s">
        <v>92</v>
      </c>
      <c r="E281" s="7" t="s">
        <v>93</v>
      </c>
      <c r="F281" s="8">
        <v>2821920</v>
      </c>
      <c r="G281" s="8">
        <v>2552680</v>
      </c>
      <c r="H281" s="8">
        <v>1757302</v>
      </c>
      <c r="I281" s="9">
        <v>2930000</v>
      </c>
    </row>
    <row r="282" spans="1:9" ht="15" customHeight="1" x14ac:dyDescent="0.25">
      <c r="A282" s="6" t="s">
        <v>230</v>
      </c>
      <c r="B282" s="6" t="s">
        <v>233</v>
      </c>
      <c r="C282" s="6" t="s">
        <v>160</v>
      </c>
      <c r="D282" s="6" t="s">
        <v>42</v>
      </c>
      <c r="E282" s="7" t="s">
        <v>43</v>
      </c>
      <c r="F282" s="8">
        <v>120000</v>
      </c>
      <c r="G282" s="8">
        <v>150000</v>
      </c>
      <c r="H282" s="8">
        <v>221590</v>
      </c>
      <c r="I282" s="9">
        <v>100000</v>
      </c>
    </row>
    <row r="283" spans="1:9" ht="15" customHeight="1" x14ac:dyDescent="0.25">
      <c r="A283" s="6" t="s">
        <v>230</v>
      </c>
      <c r="B283" s="6" t="s">
        <v>233</v>
      </c>
      <c r="C283" s="6" t="s">
        <v>160</v>
      </c>
      <c r="D283" s="6" t="s">
        <v>44</v>
      </c>
      <c r="E283" s="7" t="s">
        <v>45</v>
      </c>
      <c r="F283" s="8">
        <v>705480</v>
      </c>
      <c r="G283" s="8">
        <v>705480</v>
      </c>
      <c r="H283" s="8">
        <v>444969</v>
      </c>
      <c r="I283" s="9">
        <v>761800</v>
      </c>
    </row>
    <row r="284" spans="1:9" ht="15" customHeight="1" x14ac:dyDescent="0.25">
      <c r="A284" s="6" t="s">
        <v>230</v>
      </c>
      <c r="B284" s="6" t="s">
        <v>233</v>
      </c>
      <c r="C284" s="6" t="s">
        <v>160</v>
      </c>
      <c r="D284" s="6" t="s">
        <v>46</v>
      </c>
      <c r="E284" s="7" t="s">
        <v>47</v>
      </c>
      <c r="F284" s="8">
        <v>253973</v>
      </c>
      <c r="G284" s="8">
        <v>253973</v>
      </c>
      <c r="H284" s="8">
        <v>160180</v>
      </c>
      <c r="I284" s="9">
        <v>263700</v>
      </c>
    </row>
    <row r="285" spans="1:9" ht="15" customHeight="1" x14ac:dyDescent="0.25">
      <c r="A285" s="6" t="s">
        <v>230</v>
      </c>
      <c r="B285" s="6" t="s">
        <v>233</v>
      </c>
      <c r="C285" s="6" t="s">
        <v>160</v>
      </c>
      <c r="D285" s="6" t="s">
        <v>130</v>
      </c>
      <c r="E285" s="7" t="s">
        <v>131</v>
      </c>
      <c r="F285" s="8">
        <v>24000</v>
      </c>
      <c r="G285" s="8">
        <v>24000</v>
      </c>
      <c r="H285" s="8">
        <v>11455.84</v>
      </c>
      <c r="I285" s="9">
        <v>25000</v>
      </c>
    </row>
    <row r="286" spans="1:9" ht="15" customHeight="1" x14ac:dyDescent="0.25">
      <c r="A286" s="6" t="s">
        <v>230</v>
      </c>
      <c r="B286" s="6" t="s">
        <v>233</v>
      </c>
      <c r="C286" s="6" t="s">
        <v>160</v>
      </c>
      <c r="D286" s="6" t="s">
        <v>54</v>
      </c>
      <c r="E286" s="7" t="s">
        <v>55</v>
      </c>
      <c r="F286" s="8">
        <v>10000</v>
      </c>
      <c r="G286" s="8">
        <v>30000</v>
      </c>
      <c r="H286" s="8">
        <v>30544.5</v>
      </c>
      <c r="I286" s="9">
        <v>10000</v>
      </c>
    </row>
    <row r="287" spans="1:9" ht="15" customHeight="1" x14ac:dyDescent="0.25">
      <c r="A287" s="6" t="s">
        <v>230</v>
      </c>
      <c r="B287" s="6" t="s">
        <v>233</v>
      </c>
      <c r="C287" s="6" t="s">
        <v>160</v>
      </c>
      <c r="D287" s="6" t="s">
        <v>23</v>
      </c>
      <c r="E287" s="7" t="s">
        <v>24</v>
      </c>
      <c r="F287" s="8">
        <v>140000</v>
      </c>
      <c r="G287" s="8">
        <v>140000</v>
      </c>
      <c r="H287" s="8">
        <v>104243</v>
      </c>
      <c r="I287" s="9">
        <v>150000</v>
      </c>
    </row>
    <row r="288" spans="1:9" ht="15" customHeight="1" x14ac:dyDescent="0.25">
      <c r="A288" s="6" t="s">
        <v>230</v>
      </c>
      <c r="B288" s="6" t="s">
        <v>233</v>
      </c>
      <c r="C288" s="6" t="s">
        <v>160</v>
      </c>
      <c r="D288" s="6" t="s">
        <v>56</v>
      </c>
      <c r="E288" s="7" t="s">
        <v>57</v>
      </c>
      <c r="F288" s="8">
        <v>6000</v>
      </c>
      <c r="G288" s="8">
        <v>6000</v>
      </c>
      <c r="H288" s="8">
        <v>2674</v>
      </c>
      <c r="I288" s="9">
        <v>6000</v>
      </c>
    </row>
    <row r="289" spans="1:20" ht="15" customHeight="1" x14ac:dyDescent="0.25">
      <c r="A289" s="6" t="s">
        <v>230</v>
      </c>
      <c r="B289" s="6" t="s">
        <v>233</v>
      </c>
      <c r="C289" s="6" t="s">
        <v>160</v>
      </c>
      <c r="D289" s="6" t="s">
        <v>58</v>
      </c>
      <c r="E289" s="7" t="s">
        <v>59</v>
      </c>
      <c r="F289" s="8">
        <v>80000</v>
      </c>
      <c r="G289" s="8">
        <v>65000</v>
      </c>
      <c r="H289" s="8">
        <v>39121.97</v>
      </c>
      <c r="I289" s="9">
        <v>80000</v>
      </c>
    </row>
    <row r="290" spans="1:20" ht="15" customHeight="1" x14ac:dyDescent="0.25">
      <c r="A290" s="6" t="s">
        <v>230</v>
      </c>
      <c r="B290" s="6" t="s">
        <v>233</v>
      </c>
      <c r="C290" s="6" t="s">
        <v>160</v>
      </c>
      <c r="D290" s="6" t="s">
        <v>60</v>
      </c>
      <c r="E290" s="7" t="s">
        <v>61</v>
      </c>
      <c r="F290" s="8">
        <v>40000</v>
      </c>
      <c r="G290" s="8">
        <v>40000</v>
      </c>
      <c r="H290" s="8">
        <v>14913.56</v>
      </c>
      <c r="I290" s="9">
        <v>40000</v>
      </c>
    </row>
    <row r="291" spans="1:20" ht="15" customHeight="1" x14ac:dyDescent="0.25">
      <c r="A291" s="6" t="s">
        <v>230</v>
      </c>
      <c r="B291" s="6" t="s">
        <v>233</v>
      </c>
      <c r="C291" s="6" t="s">
        <v>160</v>
      </c>
      <c r="D291" s="6" t="s">
        <v>62</v>
      </c>
      <c r="E291" s="7" t="s">
        <v>63</v>
      </c>
      <c r="F291" s="8">
        <v>210000</v>
      </c>
      <c r="G291" s="8">
        <v>210000</v>
      </c>
      <c r="H291" s="8">
        <v>143086</v>
      </c>
      <c r="I291" s="9">
        <v>200000</v>
      </c>
    </row>
    <row r="292" spans="1:20" ht="15" customHeight="1" x14ac:dyDescent="0.25">
      <c r="A292" s="6" t="s">
        <v>230</v>
      </c>
      <c r="B292" s="6" t="s">
        <v>233</v>
      </c>
      <c r="C292" s="6" t="s">
        <v>160</v>
      </c>
      <c r="D292" s="6" t="s">
        <v>234</v>
      </c>
      <c r="E292" s="7" t="s">
        <v>235</v>
      </c>
      <c r="F292" s="8">
        <v>15000</v>
      </c>
      <c r="G292" s="8">
        <v>15000</v>
      </c>
      <c r="H292" s="8">
        <v>553</v>
      </c>
      <c r="I292" s="9"/>
    </row>
    <row r="293" spans="1:20" ht="15" customHeight="1" x14ac:dyDescent="0.25">
      <c r="A293" s="6" t="s">
        <v>230</v>
      </c>
      <c r="B293" s="6" t="s">
        <v>233</v>
      </c>
      <c r="C293" s="6" t="s">
        <v>160</v>
      </c>
      <c r="D293" s="6" t="s">
        <v>64</v>
      </c>
      <c r="E293" s="7" t="s">
        <v>65</v>
      </c>
      <c r="F293" s="8">
        <v>13000</v>
      </c>
      <c r="G293" s="8">
        <v>13000</v>
      </c>
      <c r="H293" s="8">
        <v>8309</v>
      </c>
      <c r="I293" s="9">
        <v>12000</v>
      </c>
    </row>
    <row r="294" spans="1:20" ht="15" customHeight="1" x14ac:dyDescent="0.25">
      <c r="A294" s="6" t="s">
        <v>230</v>
      </c>
      <c r="B294" s="6" t="s">
        <v>233</v>
      </c>
      <c r="C294" s="6" t="s">
        <v>160</v>
      </c>
      <c r="D294" s="6" t="s">
        <v>116</v>
      </c>
      <c r="E294" s="7" t="s">
        <v>117</v>
      </c>
      <c r="F294" s="8">
        <v>45000</v>
      </c>
      <c r="G294" s="8">
        <v>44000</v>
      </c>
      <c r="H294" s="8">
        <v>19556</v>
      </c>
      <c r="I294" s="9">
        <v>25000</v>
      </c>
    </row>
    <row r="295" spans="1:20" ht="15" customHeight="1" x14ac:dyDescent="0.25">
      <c r="A295" s="6" t="s">
        <v>230</v>
      </c>
      <c r="B295" s="6" t="s">
        <v>233</v>
      </c>
      <c r="C295" s="6" t="s">
        <v>160</v>
      </c>
      <c r="D295" s="6" t="s">
        <v>68</v>
      </c>
      <c r="E295" s="7" t="s">
        <v>69</v>
      </c>
      <c r="F295" s="8">
        <v>2000</v>
      </c>
      <c r="G295" s="8">
        <v>2000</v>
      </c>
      <c r="H295" s="8">
        <v>1900</v>
      </c>
      <c r="I295" s="9">
        <v>3000</v>
      </c>
    </row>
    <row r="296" spans="1:20" ht="15" customHeight="1" x14ac:dyDescent="0.25">
      <c r="A296" s="6" t="s">
        <v>230</v>
      </c>
      <c r="B296" s="6" t="s">
        <v>233</v>
      </c>
      <c r="C296" s="6" t="s">
        <v>160</v>
      </c>
      <c r="D296" s="6" t="s">
        <v>25</v>
      </c>
      <c r="E296" s="7" t="s">
        <v>26</v>
      </c>
      <c r="F296" s="8">
        <v>20000</v>
      </c>
      <c r="G296" s="8">
        <v>30000</v>
      </c>
      <c r="H296" s="8">
        <v>27129.56</v>
      </c>
      <c r="I296" s="9">
        <v>30000</v>
      </c>
    </row>
    <row r="297" spans="1:20" ht="15" customHeight="1" x14ac:dyDescent="0.25">
      <c r="A297" s="6" t="s">
        <v>230</v>
      </c>
      <c r="B297" s="6" t="s">
        <v>233</v>
      </c>
      <c r="C297" s="6" t="s">
        <v>160</v>
      </c>
      <c r="D297" s="6" t="s">
        <v>33</v>
      </c>
      <c r="E297" s="7" t="s">
        <v>34</v>
      </c>
      <c r="F297" s="8">
        <v>120000</v>
      </c>
      <c r="G297" s="8">
        <v>344240</v>
      </c>
      <c r="H297" s="8">
        <v>337397.46</v>
      </c>
      <c r="I297" s="9">
        <v>400000</v>
      </c>
      <c r="J297"/>
      <c r="K297"/>
      <c r="L297"/>
      <c r="M297"/>
      <c r="N297"/>
      <c r="O297"/>
      <c r="P297"/>
      <c r="Q297"/>
      <c r="R297"/>
      <c r="S297"/>
    </row>
    <row r="298" spans="1:20" ht="15" customHeight="1" x14ac:dyDescent="0.25">
      <c r="A298" s="6" t="s">
        <v>230</v>
      </c>
      <c r="B298" s="6" t="s">
        <v>233</v>
      </c>
      <c r="C298" s="6" t="s">
        <v>160</v>
      </c>
      <c r="D298" s="6" t="s">
        <v>98</v>
      </c>
      <c r="E298" s="7" t="s">
        <v>99</v>
      </c>
      <c r="F298" s="8">
        <v>0</v>
      </c>
      <c r="G298" s="8">
        <v>1000</v>
      </c>
      <c r="H298" s="8">
        <v>86</v>
      </c>
      <c r="I298" s="9"/>
    </row>
    <row r="299" spans="1:20" ht="15" customHeight="1" x14ac:dyDescent="0.25">
      <c r="A299" s="6" t="s">
        <v>230</v>
      </c>
      <c r="B299" s="6" t="s">
        <v>233</v>
      </c>
      <c r="C299" s="6" t="s">
        <v>160</v>
      </c>
      <c r="D299" s="6" t="s">
        <v>132</v>
      </c>
      <c r="E299" s="7" t="s">
        <v>133</v>
      </c>
      <c r="F299" s="8">
        <v>8000</v>
      </c>
      <c r="G299" s="8">
        <v>8000</v>
      </c>
      <c r="H299" s="8">
        <v>6391</v>
      </c>
      <c r="I299" s="9">
        <v>8000</v>
      </c>
    </row>
    <row r="300" spans="1:20" x14ac:dyDescent="0.25">
      <c r="A300" s="39" t="s">
        <v>236</v>
      </c>
      <c r="B300" s="40"/>
      <c r="C300" s="40"/>
      <c r="D300" s="40"/>
      <c r="E300" s="40"/>
      <c r="F300" s="10">
        <v>4634373</v>
      </c>
      <c r="G300" s="10">
        <v>4634373</v>
      </c>
      <c r="H300" s="10">
        <v>3331401.89</v>
      </c>
      <c r="I300" s="10">
        <f>SUM(I281:I299)</f>
        <v>5044500</v>
      </c>
    </row>
    <row r="301" spans="1:20" ht="15" customHeight="1" x14ac:dyDescent="0.25">
      <c r="A301" s="6" t="s">
        <v>230</v>
      </c>
      <c r="B301" s="6" t="s">
        <v>237</v>
      </c>
      <c r="C301" s="6" t="s">
        <v>238</v>
      </c>
      <c r="D301" s="6" t="s">
        <v>23</v>
      </c>
      <c r="E301" s="7" t="s">
        <v>24</v>
      </c>
      <c r="F301" s="8">
        <v>230000</v>
      </c>
      <c r="G301" s="8">
        <v>230000</v>
      </c>
      <c r="H301" s="8">
        <v>102633.2</v>
      </c>
      <c r="I301" s="9">
        <v>230000</v>
      </c>
    </row>
    <row r="302" spans="1:20" ht="15" customHeight="1" x14ac:dyDescent="0.25">
      <c r="A302" s="6" t="s">
        <v>230</v>
      </c>
      <c r="B302" s="6" t="s">
        <v>237</v>
      </c>
      <c r="C302" s="6" t="s">
        <v>238</v>
      </c>
      <c r="D302" s="6" t="s">
        <v>25</v>
      </c>
      <c r="E302" s="7" t="s">
        <v>26</v>
      </c>
      <c r="F302" s="8">
        <v>200000</v>
      </c>
      <c r="G302" s="8">
        <v>200000</v>
      </c>
      <c r="H302" s="8">
        <v>116961.55</v>
      </c>
      <c r="I302" s="9">
        <v>15000</v>
      </c>
    </row>
    <row r="303" spans="1:20" ht="15" customHeight="1" x14ac:dyDescent="0.25">
      <c r="A303" s="6" t="s">
        <v>230</v>
      </c>
      <c r="B303" s="6" t="s">
        <v>237</v>
      </c>
      <c r="C303" s="6" t="s">
        <v>238</v>
      </c>
      <c r="D303" s="6" t="s">
        <v>33</v>
      </c>
      <c r="E303" s="7" t="s">
        <v>34</v>
      </c>
      <c r="F303" s="8">
        <v>120000</v>
      </c>
      <c r="G303" s="8">
        <v>2620000</v>
      </c>
      <c r="H303" s="8">
        <v>3750</v>
      </c>
      <c r="I303" s="9">
        <v>3000000</v>
      </c>
      <c r="J303"/>
      <c r="K303"/>
      <c r="L303"/>
      <c r="M303"/>
      <c r="N303"/>
      <c r="O303"/>
      <c r="P303"/>
      <c r="Q303"/>
      <c r="R303"/>
      <c r="S303"/>
      <c r="T303"/>
    </row>
    <row r="304" spans="1:20" x14ac:dyDescent="0.25">
      <c r="A304" s="39" t="s">
        <v>239</v>
      </c>
      <c r="B304" s="40"/>
      <c r="C304" s="40"/>
      <c r="D304" s="40"/>
      <c r="E304" s="40"/>
      <c r="F304" s="10">
        <v>550000</v>
      </c>
      <c r="G304" s="10">
        <v>3050000</v>
      </c>
      <c r="H304" s="10">
        <v>223344.75</v>
      </c>
      <c r="I304" s="10">
        <f>SUM(I301:I303)</f>
        <v>3245000</v>
      </c>
    </row>
    <row r="305" spans="1:14" ht="15" customHeight="1" x14ac:dyDescent="0.25">
      <c r="A305" s="6" t="s">
        <v>230</v>
      </c>
      <c r="B305" s="6" t="s">
        <v>240</v>
      </c>
      <c r="C305" s="6" t="s">
        <v>241</v>
      </c>
      <c r="D305" s="6" t="s">
        <v>33</v>
      </c>
      <c r="E305" s="7" t="s">
        <v>34</v>
      </c>
      <c r="F305" s="8">
        <v>5000</v>
      </c>
      <c r="G305" s="8">
        <v>5000</v>
      </c>
      <c r="H305" s="8">
        <v>0</v>
      </c>
      <c r="I305" s="9">
        <v>670000</v>
      </c>
      <c r="J305"/>
      <c r="K305"/>
      <c r="L305"/>
      <c r="M305"/>
      <c r="N305"/>
    </row>
    <row r="306" spans="1:14" x14ac:dyDescent="0.25">
      <c r="A306" s="39" t="s">
        <v>242</v>
      </c>
      <c r="B306" s="40"/>
      <c r="C306" s="40"/>
      <c r="D306" s="40"/>
      <c r="E306" s="40"/>
      <c r="F306" s="10">
        <v>5000</v>
      </c>
      <c r="G306" s="10">
        <v>5000</v>
      </c>
      <c r="H306" s="10">
        <v>0</v>
      </c>
      <c r="I306" s="10">
        <f>SUM(I305)</f>
        <v>670000</v>
      </c>
    </row>
    <row r="307" spans="1:14" ht="15" customHeight="1" x14ac:dyDescent="0.25">
      <c r="A307" s="6" t="s">
        <v>230</v>
      </c>
      <c r="B307" s="6" t="s">
        <v>243</v>
      </c>
      <c r="C307" s="6" t="s">
        <v>155</v>
      </c>
      <c r="D307" s="6" t="s">
        <v>23</v>
      </c>
      <c r="E307" s="7" t="s">
        <v>24</v>
      </c>
      <c r="F307" s="8">
        <v>4000</v>
      </c>
      <c r="G307" s="8">
        <v>3000</v>
      </c>
      <c r="H307" s="8">
        <v>2222</v>
      </c>
      <c r="I307" s="9">
        <v>3000</v>
      </c>
    </row>
    <row r="308" spans="1:14" ht="15" customHeight="1" x14ac:dyDescent="0.25">
      <c r="A308" s="6" t="s">
        <v>230</v>
      </c>
      <c r="B308" s="6" t="s">
        <v>243</v>
      </c>
      <c r="C308" s="6" t="s">
        <v>155</v>
      </c>
      <c r="D308" s="6" t="s">
        <v>64</v>
      </c>
      <c r="E308" s="7" t="s">
        <v>65</v>
      </c>
      <c r="F308" s="8">
        <v>0</v>
      </c>
      <c r="G308" s="8">
        <v>700</v>
      </c>
      <c r="H308" s="8">
        <v>366</v>
      </c>
      <c r="I308" s="9">
        <v>2500</v>
      </c>
    </row>
    <row r="309" spans="1:14" ht="15" customHeight="1" x14ac:dyDescent="0.25">
      <c r="A309" s="6" t="s">
        <v>230</v>
      </c>
      <c r="B309" s="6" t="s">
        <v>243</v>
      </c>
      <c r="C309" s="6" t="s">
        <v>155</v>
      </c>
      <c r="D309" s="6" t="s">
        <v>25</v>
      </c>
      <c r="E309" s="7" t="s">
        <v>26</v>
      </c>
      <c r="F309" s="8">
        <v>0</v>
      </c>
      <c r="G309" s="8">
        <v>300</v>
      </c>
      <c r="H309" s="8">
        <v>1348</v>
      </c>
      <c r="I309" s="9">
        <v>2000</v>
      </c>
    </row>
    <row r="310" spans="1:14" x14ac:dyDescent="0.25">
      <c r="A310" s="39" t="s">
        <v>244</v>
      </c>
      <c r="B310" s="40"/>
      <c r="C310" s="40"/>
      <c r="D310" s="40"/>
      <c r="E310" s="40"/>
      <c r="F310" s="10">
        <v>4000</v>
      </c>
      <c r="G310" s="10">
        <v>4000</v>
      </c>
      <c r="H310" s="10">
        <v>3936</v>
      </c>
      <c r="I310" s="10">
        <f>SUM(I307:I309)</f>
        <v>7500</v>
      </c>
    </row>
    <row r="311" spans="1:14" ht="15" customHeight="1" x14ac:dyDescent="0.25">
      <c r="A311" s="6" t="s">
        <v>230</v>
      </c>
      <c r="B311" s="6" t="s">
        <v>245</v>
      </c>
      <c r="C311" s="6" t="s">
        <v>136</v>
      </c>
      <c r="D311" s="6" t="s">
        <v>42</v>
      </c>
      <c r="E311" s="7" t="s">
        <v>43</v>
      </c>
      <c r="F311" s="8">
        <v>0</v>
      </c>
      <c r="G311" s="8">
        <v>69000</v>
      </c>
      <c r="H311" s="8">
        <v>0</v>
      </c>
      <c r="I311" s="9">
        <v>69000</v>
      </c>
    </row>
    <row r="312" spans="1:14" ht="15" customHeight="1" x14ac:dyDescent="0.25">
      <c r="A312" s="6" t="s">
        <v>230</v>
      </c>
      <c r="B312" s="6" t="s">
        <v>245</v>
      </c>
      <c r="C312" s="6" t="s">
        <v>136</v>
      </c>
      <c r="D312" s="6" t="s">
        <v>44</v>
      </c>
      <c r="E312" s="7" t="s">
        <v>45</v>
      </c>
      <c r="F312" s="8">
        <v>0</v>
      </c>
      <c r="G312" s="8">
        <v>12000</v>
      </c>
      <c r="H312" s="8">
        <v>0</v>
      </c>
      <c r="I312" s="9">
        <v>12000</v>
      </c>
    </row>
    <row r="313" spans="1:14" ht="15" customHeight="1" x14ac:dyDescent="0.25">
      <c r="A313" s="6" t="s">
        <v>230</v>
      </c>
      <c r="B313" s="6" t="s">
        <v>245</v>
      </c>
      <c r="C313" s="6" t="s">
        <v>136</v>
      </c>
      <c r="D313" s="6" t="s">
        <v>54</v>
      </c>
      <c r="E313" s="7" t="s">
        <v>55</v>
      </c>
      <c r="F313" s="8">
        <v>0</v>
      </c>
      <c r="G313" s="8">
        <v>16000</v>
      </c>
      <c r="H313" s="8">
        <v>15702.5</v>
      </c>
      <c r="I313" s="9">
        <v>15000</v>
      </c>
    </row>
    <row r="314" spans="1:14" ht="15" customHeight="1" x14ac:dyDescent="0.25">
      <c r="A314" s="6" t="s">
        <v>230</v>
      </c>
      <c r="B314" s="6" t="s">
        <v>245</v>
      </c>
      <c r="C314" s="6" t="s">
        <v>136</v>
      </c>
      <c r="D314" s="6" t="s">
        <v>23</v>
      </c>
      <c r="E314" s="7" t="s">
        <v>24</v>
      </c>
      <c r="F314" s="8">
        <v>40000</v>
      </c>
      <c r="G314" s="8">
        <v>41500</v>
      </c>
      <c r="H314" s="8">
        <v>48636.5</v>
      </c>
      <c r="I314" s="9">
        <v>15000</v>
      </c>
    </row>
    <row r="315" spans="1:14" ht="15" customHeight="1" x14ac:dyDescent="0.25">
      <c r="A315" s="6" t="s">
        <v>230</v>
      </c>
      <c r="B315" s="6" t="s">
        <v>245</v>
      </c>
      <c r="C315" s="6" t="s">
        <v>136</v>
      </c>
      <c r="D315" s="6" t="s">
        <v>56</v>
      </c>
      <c r="E315" s="7" t="s">
        <v>57</v>
      </c>
      <c r="F315" s="8">
        <v>45000</v>
      </c>
      <c r="G315" s="8">
        <v>43500</v>
      </c>
      <c r="H315" s="8">
        <v>95162</v>
      </c>
      <c r="I315" s="9">
        <v>100000</v>
      </c>
      <c r="J315"/>
      <c r="K315"/>
      <c r="L315"/>
    </row>
    <row r="316" spans="1:14" ht="15" customHeight="1" x14ac:dyDescent="0.25">
      <c r="A316" s="6" t="s">
        <v>230</v>
      </c>
      <c r="B316" s="6" t="s">
        <v>245</v>
      </c>
      <c r="C316" s="6" t="s">
        <v>136</v>
      </c>
      <c r="D316" s="6" t="s">
        <v>60</v>
      </c>
      <c r="E316" s="7" t="s">
        <v>61</v>
      </c>
      <c r="F316" s="8">
        <v>60000</v>
      </c>
      <c r="G316" s="8">
        <v>84000</v>
      </c>
      <c r="H316" s="8">
        <v>63689.63</v>
      </c>
      <c r="I316" s="9">
        <v>84000</v>
      </c>
    </row>
    <row r="317" spans="1:14" ht="15" customHeight="1" x14ac:dyDescent="0.25">
      <c r="A317" s="6" t="s">
        <v>230</v>
      </c>
      <c r="B317" s="6" t="s">
        <v>245</v>
      </c>
      <c r="C317" s="6" t="s">
        <v>136</v>
      </c>
      <c r="D317" s="6" t="s">
        <v>33</v>
      </c>
      <c r="E317" s="7" t="s">
        <v>34</v>
      </c>
      <c r="F317" s="8">
        <v>75000</v>
      </c>
      <c r="G317" s="8">
        <v>58000</v>
      </c>
      <c r="H317" s="8">
        <v>11013.51</v>
      </c>
      <c r="I317" s="9">
        <v>105000</v>
      </c>
      <c r="J317"/>
      <c r="K317"/>
      <c r="L317"/>
      <c r="M317"/>
    </row>
    <row r="318" spans="1:14" ht="15" customHeight="1" x14ac:dyDescent="0.25">
      <c r="A318" s="6" t="s">
        <v>230</v>
      </c>
      <c r="B318" s="6" t="s">
        <v>245</v>
      </c>
      <c r="C318" s="6" t="s">
        <v>136</v>
      </c>
      <c r="D318" s="6" t="s">
        <v>156</v>
      </c>
      <c r="E318" s="7" t="s">
        <v>157</v>
      </c>
      <c r="F318" s="8">
        <v>0</v>
      </c>
      <c r="G318" s="8">
        <v>120000</v>
      </c>
      <c r="H318" s="8">
        <v>119900</v>
      </c>
      <c r="I318" s="9"/>
    </row>
    <row r="319" spans="1:14" x14ac:dyDescent="0.25">
      <c r="A319" s="39" t="s">
        <v>246</v>
      </c>
      <c r="B319" s="40"/>
      <c r="C319" s="40"/>
      <c r="D319" s="40"/>
      <c r="E319" s="40"/>
      <c r="F319" s="10">
        <v>220000</v>
      </c>
      <c r="G319" s="10">
        <v>444000</v>
      </c>
      <c r="H319" s="10">
        <v>354104.14</v>
      </c>
      <c r="I319" s="10">
        <f>SUM(I311:I318)</f>
        <v>400000</v>
      </c>
    </row>
    <row r="320" spans="1:14" ht="15" customHeight="1" x14ac:dyDescent="0.25">
      <c r="A320" s="6" t="s">
        <v>230</v>
      </c>
      <c r="B320" s="6" t="s">
        <v>247</v>
      </c>
      <c r="C320" s="6" t="s">
        <v>158</v>
      </c>
      <c r="D320" s="6" t="s">
        <v>23</v>
      </c>
      <c r="E320" s="7" t="s">
        <v>24</v>
      </c>
      <c r="F320" s="8">
        <v>0</v>
      </c>
      <c r="G320" s="8">
        <v>1000</v>
      </c>
      <c r="H320" s="8">
        <v>901</v>
      </c>
      <c r="I320" s="9">
        <v>10000</v>
      </c>
    </row>
    <row r="321" spans="1:12" ht="15" customHeight="1" x14ac:dyDescent="0.25">
      <c r="A321" s="6" t="s">
        <v>230</v>
      </c>
      <c r="B321" s="6" t="s">
        <v>247</v>
      </c>
      <c r="C321" s="6" t="s">
        <v>158</v>
      </c>
      <c r="D321" s="6" t="s">
        <v>33</v>
      </c>
      <c r="E321" s="7" t="s">
        <v>34</v>
      </c>
      <c r="F321" s="8">
        <v>100000</v>
      </c>
      <c r="G321" s="8">
        <v>699000</v>
      </c>
      <c r="H321" s="8">
        <v>0</v>
      </c>
      <c r="I321" s="9"/>
    </row>
    <row r="322" spans="1:12" x14ac:dyDescent="0.25">
      <c r="A322" s="39" t="s">
        <v>248</v>
      </c>
      <c r="B322" s="40"/>
      <c r="C322" s="40"/>
      <c r="D322" s="40"/>
      <c r="E322" s="40"/>
      <c r="F322" s="10">
        <v>100000</v>
      </c>
      <c r="G322" s="10">
        <v>700000</v>
      </c>
      <c r="H322" s="10">
        <v>901</v>
      </c>
      <c r="I322" s="10">
        <f>SUM(I320:I321)</f>
        <v>10000</v>
      </c>
    </row>
    <row r="323" spans="1:12" ht="15" customHeight="1" x14ac:dyDescent="0.25">
      <c r="A323" s="6" t="s">
        <v>230</v>
      </c>
      <c r="B323" s="6" t="s">
        <v>249</v>
      </c>
      <c r="C323" s="6" t="s">
        <v>250</v>
      </c>
      <c r="D323" s="6" t="s">
        <v>60</v>
      </c>
      <c r="E323" s="7" t="s">
        <v>61</v>
      </c>
      <c r="F323" s="8">
        <v>600000</v>
      </c>
      <c r="G323" s="8">
        <v>660000</v>
      </c>
      <c r="H323" s="8">
        <v>489414.29</v>
      </c>
      <c r="I323" s="9">
        <v>660000</v>
      </c>
    </row>
    <row r="324" spans="1:12" ht="15" customHeight="1" x14ac:dyDescent="0.25">
      <c r="A324" s="6" t="s">
        <v>230</v>
      </c>
      <c r="B324" s="6" t="s">
        <v>249</v>
      </c>
      <c r="C324" s="6" t="s">
        <v>250</v>
      </c>
      <c r="D324" s="6" t="s">
        <v>25</v>
      </c>
      <c r="E324" s="7" t="s">
        <v>26</v>
      </c>
      <c r="F324" s="8">
        <v>30000</v>
      </c>
      <c r="G324" s="8">
        <v>30000</v>
      </c>
      <c r="H324" s="8">
        <v>0</v>
      </c>
      <c r="I324" s="9"/>
    </row>
    <row r="325" spans="1:12" ht="15" customHeight="1" x14ac:dyDescent="0.25">
      <c r="A325" s="6" t="s">
        <v>230</v>
      </c>
      <c r="B325" s="6" t="s">
        <v>249</v>
      </c>
      <c r="C325" s="6" t="s">
        <v>250</v>
      </c>
      <c r="D325" s="6" t="s">
        <v>33</v>
      </c>
      <c r="E325" s="7" t="s">
        <v>34</v>
      </c>
      <c r="F325" s="8">
        <v>500000</v>
      </c>
      <c r="G325" s="8">
        <v>440000</v>
      </c>
      <c r="H325" s="8">
        <v>286599</v>
      </c>
      <c r="I325" s="9">
        <v>1000000</v>
      </c>
      <c r="J325"/>
      <c r="K325"/>
      <c r="L325"/>
    </row>
    <row r="326" spans="1:12" x14ac:dyDescent="0.25">
      <c r="A326" s="39" t="s">
        <v>251</v>
      </c>
      <c r="B326" s="40"/>
      <c r="C326" s="40"/>
      <c r="D326" s="40"/>
      <c r="E326" s="40"/>
      <c r="F326" s="10">
        <v>1130000</v>
      </c>
      <c r="G326" s="10">
        <v>1130000</v>
      </c>
      <c r="H326" s="10">
        <v>776013.29</v>
      </c>
      <c r="I326" s="10">
        <f>SUM(I323:I325)</f>
        <v>1660000</v>
      </c>
    </row>
    <row r="327" spans="1:12" ht="15" customHeight="1" x14ac:dyDescent="0.25">
      <c r="A327" s="6" t="s">
        <v>230</v>
      </c>
      <c r="B327" s="6" t="s">
        <v>252</v>
      </c>
      <c r="C327" s="6" t="s">
        <v>160</v>
      </c>
      <c r="D327" s="6" t="s">
        <v>42</v>
      </c>
      <c r="E327" s="7" t="s">
        <v>43</v>
      </c>
      <c r="F327" s="8">
        <v>18000</v>
      </c>
      <c r="G327" s="8">
        <v>20000</v>
      </c>
      <c r="H327" s="8">
        <v>16300</v>
      </c>
      <c r="I327" s="9"/>
    </row>
    <row r="328" spans="1:12" ht="15" customHeight="1" x14ac:dyDescent="0.25">
      <c r="A328" s="6" t="s">
        <v>230</v>
      </c>
      <c r="B328" s="6" t="s">
        <v>252</v>
      </c>
      <c r="C328" s="6" t="s">
        <v>160</v>
      </c>
      <c r="D328" s="6" t="s">
        <v>23</v>
      </c>
      <c r="E328" s="7" t="s">
        <v>24</v>
      </c>
      <c r="F328" s="8">
        <v>20000</v>
      </c>
      <c r="G328" s="8">
        <v>22000</v>
      </c>
      <c r="H328" s="8">
        <v>24364.5</v>
      </c>
      <c r="I328" s="9">
        <v>30000</v>
      </c>
    </row>
    <row r="329" spans="1:12" ht="15" customHeight="1" x14ac:dyDescent="0.25">
      <c r="A329" s="6" t="s">
        <v>230</v>
      </c>
      <c r="B329" s="6" t="s">
        <v>252</v>
      </c>
      <c r="C329" s="6" t="s">
        <v>160</v>
      </c>
      <c r="D329" s="6" t="s">
        <v>56</v>
      </c>
      <c r="E329" s="7" t="s">
        <v>57</v>
      </c>
      <c r="F329" s="8">
        <v>20000</v>
      </c>
      <c r="G329" s="8">
        <v>20000</v>
      </c>
      <c r="H329" s="8">
        <v>0</v>
      </c>
      <c r="I329" s="9">
        <v>20000</v>
      </c>
    </row>
    <row r="330" spans="1:12" ht="15" customHeight="1" x14ac:dyDescent="0.25">
      <c r="A330" s="6" t="s">
        <v>230</v>
      </c>
      <c r="B330" s="6" t="s">
        <v>252</v>
      </c>
      <c r="C330" s="6" t="s">
        <v>160</v>
      </c>
      <c r="D330" s="6" t="s">
        <v>25</v>
      </c>
      <c r="E330" s="7" t="s">
        <v>26</v>
      </c>
      <c r="F330" s="8">
        <v>10000</v>
      </c>
      <c r="G330" s="8">
        <v>6000</v>
      </c>
      <c r="H330" s="8">
        <v>0</v>
      </c>
      <c r="I330" s="9">
        <v>10000</v>
      </c>
    </row>
    <row r="331" spans="1:12" ht="15" customHeight="1" x14ac:dyDescent="0.25">
      <c r="A331" s="6" t="s">
        <v>230</v>
      </c>
      <c r="B331" s="6" t="s">
        <v>252</v>
      </c>
      <c r="C331" s="6" t="s">
        <v>160</v>
      </c>
      <c r="D331" s="6" t="s">
        <v>33</v>
      </c>
      <c r="E331" s="7" t="s">
        <v>34</v>
      </c>
      <c r="F331" s="8">
        <v>5000</v>
      </c>
      <c r="G331" s="8">
        <v>5000</v>
      </c>
      <c r="H331" s="8">
        <v>0</v>
      </c>
      <c r="I331" s="9"/>
    </row>
    <row r="332" spans="1:12" x14ac:dyDescent="0.25">
      <c r="A332" s="39" t="s">
        <v>253</v>
      </c>
      <c r="B332" s="40"/>
      <c r="C332" s="40"/>
      <c r="D332" s="40"/>
      <c r="E332" s="40"/>
      <c r="F332" s="10">
        <v>73000</v>
      </c>
      <c r="G332" s="10">
        <v>73000</v>
      </c>
      <c r="H332" s="10">
        <v>40664.5</v>
      </c>
      <c r="I332" s="10">
        <f>SUM(I327:I331)</f>
        <v>60000</v>
      </c>
    </row>
    <row r="333" spans="1:12" ht="15" customHeight="1" x14ac:dyDescent="0.25">
      <c r="A333" s="6" t="s">
        <v>230</v>
      </c>
      <c r="B333" s="6" t="s">
        <v>254</v>
      </c>
      <c r="C333" s="6" t="s">
        <v>255</v>
      </c>
      <c r="D333" s="6" t="s">
        <v>23</v>
      </c>
      <c r="E333" s="7" t="s">
        <v>24</v>
      </c>
      <c r="F333" s="8">
        <v>20000</v>
      </c>
      <c r="G333" s="8">
        <v>20000</v>
      </c>
      <c r="H333" s="8">
        <v>18968</v>
      </c>
      <c r="I333" s="9">
        <v>30000</v>
      </c>
    </row>
    <row r="334" spans="1:12" x14ac:dyDescent="0.25">
      <c r="A334" s="39" t="s">
        <v>256</v>
      </c>
      <c r="B334" s="40"/>
      <c r="C334" s="40"/>
      <c r="D334" s="40"/>
      <c r="E334" s="40"/>
      <c r="F334" s="10">
        <v>20000</v>
      </c>
      <c r="G334" s="10">
        <v>20000</v>
      </c>
      <c r="H334" s="10">
        <v>18968</v>
      </c>
      <c r="I334" s="10">
        <f>SUM(I333)</f>
        <v>30000</v>
      </c>
    </row>
    <row r="335" spans="1:12" ht="15" customHeight="1" x14ac:dyDescent="0.25">
      <c r="A335" s="6" t="s">
        <v>230</v>
      </c>
      <c r="B335" s="6" t="s">
        <v>257</v>
      </c>
      <c r="C335" s="6" t="s">
        <v>19</v>
      </c>
      <c r="D335" s="6" t="s">
        <v>54</v>
      </c>
      <c r="E335" s="7" t="s">
        <v>55</v>
      </c>
      <c r="F335" s="8">
        <v>0</v>
      </c>
      <c r="G335" s="8">
        <v>63000</v>
      </c>
      <c r="H335" s="8">
        <v>54906.8</v>
      </c>
      <c r="I335" s="9">
        <v>60000</v>
      </c>
      <c r="J335"/>
      <c r="K335"/>
      <c r="L335"/>
    </row>
    <row r="336" spans="1:12" ht="15" customHeight="1" x14ac:dyDescent="0.25">
      <c r="A336" s="6" t="s">
        <v>230</v>
      </c>
      <c r="B336" s="6" t="s">
        <v>257</v>
      </c>
      <c r="C336" s="6" t="s">
        <v>19</v>
      </c>
      <c r="D336" s="6" t="s">
        <v>23</v>
      </c>
      <c r="E336" s="7" t="s">
        <v>24</v>
      </c>
      <c r="F336" s="8">
        <v>100000</v>
      </c>
      <c r="G336" s="8">
        <v>107000</v>
      </c>
      <c r="H336" s="8">
        <v>99081.19</v>
      </c>
      <c r="I336" s="9">
        <v>100000</v>
      </c>
    </row>
    <row r="337" spans="1:14" ht="15" customHeight="1" x14ac:dyDescent="0.25">
      <c r="A337" s="6" t="s">
        <v>230</v>
      </c>
      <c r="B337" s="6" t="s">
        <v>257</v>
      </c>
      <c r="C337" s="6" t="s">
        <v>19</v>
      </c>
      <c r="D337" s="6" t="s">
        <v>60</v>
      </c>
      <c r="E337" s="7" t="s">
        <v>61</v>
      </c>
      <c r="F337" s="8">
        <v>100000</v>
      </c>
      <c r="G337" s="8">
        <v>130000</v>
      </c>
      <c r="H337" s="8">
        <v>27253.89</v>
      </c>
      <c r="I337" s="9">
        <v>100000</v>
      </c>
    </row>
    <row r="338" spans="1:14" ht="15" customHeight="1" x14ac:dyDescent="0.25">
      <c r="A338" s="6" t="s">
        <v>230</v>
      </c>
      <c r="B338" s="6" t="s">
        <v>257</v>
      </c>
      <c r="C338" s="6" t="s">
        <v>19</v>
      </c>
      <c r="D338" s="6" t="s">
        <v>68</v>
      </c>
      <c r="E338" s="7" t="s">
        <v>69</v>
      </c>
      <c r="F338" s="8">
        <v>0</v>
      </c>
      <c r="G338" s="8">
        <v>5000</v>
      </c>
      <c r="H338" s="8">
        <v>5000</v>
      </c>
      <c r="I338" s="9">
        <v>5000</v>
      </c>
    </row>
    <row r="339" spans="1:14" ht="15" customHeight="1" x14ac:dyDescent="0.25">
      <c r="A339" s="6" t="s">
        <v>230</v>
      </c>
      <c r="B339" s="6" t="s">
        <v>257</v>
      </c>
      <c r="C339" s="6" t="s">
        <v>19</v>
      </c>
      <c r="D339" s="6" t="s">
        <v>25</v>
      </c>
      <c r="E339" s="7" t="s">
        <v>26</v>
      </c>
      <c r="F339" s="8">
        <v>35000</v>
      </c>
      <c r="G339" s="8">
        <v>40500</v>
      </c>
      <c r="H339" s="8">
        <v>47257.2</v>
      </c>
      <c r="I339" s="9">
        <v>50000</v>
      </c>
    </row>
    <row r="340" spans="1:14" ht="15" customHeight="1" x14ac:dyDescent="0.25">
      <c r="A340" s="6" t="s">
        <v>230</v>
      </c>
      <c r="B340" s="6" t="s">
        <v>257</v>
      </c>
      <c r="C340" s="6" t="s">
        <v>19</v>
      </c>
      <c r="D340" s="6" t="s">
        <v>33</v>
      </c>
      <c r="E340" s="7" t="s">
        <v>34</v>
      </c>
      <c r="F340" s="8">
        <v>100000</v>
      </c>
      <c r="G340" s="8">
        <v>30000</v>
      </c>
      <c r="H340" s="8">
        <v>17877</v>
      </c>
      <c r="I340" s="9">
        <v>100000</v>
      </c>
      <c r="J340"/>
    </row>
    <row r="341" spans="1:14" ht="15" customHeight="1" x14ac:dyDescent="0.25">
      <c r="A341" s="6" t="s">
        <v>230</v>
      </c>
      <c r="B341" s="6" t="s">
        <v>257</v>
      </c>
      <c r="C341" s="6" t="s">
        <v>19</v>
      </c>
      <c r="D341" s="6" t="s">
        <v>221</v>
      </c>
      <c r="E341" s="7" t="s">
        <v>222</v>
      </c>
      <c r="F341" s="8">
        <v>20000</v>
      </c>
      <c r="G341" s="8">
        <v>20000</v>
      </c>
      <c r="H341" s="8">
        <v>14700</v>
      </c>
      <c r="I341" s="9">
        <v>20000</v>
      </c>
    </row>
    <row r="342" spans="1:14" ht="15" customHeight="1" x14ac:dyDescent="0.25">
      <c r="A342" s="6" t="s">
        <v>230</v>
      </c>
      <c r="B342" s="6" t="s">
        <v>257</v>
      </c>
      <c r="C342" s="6" t="s">
        <v>19</v>
      </c>
      <c r="D342" s="6" t="s">
        <v>258</v>
      </c>
      <c r="E342" s="7" t="s">
        <v>259</v>
      </c>
      <c r="F342" s="8">
        <v>0</v>
      </c>
      <c r="G342" s="8">
        <v>0</v>
      </c>
      <c r="H342" s="8">
        <v>5000</v>
      </c>
      <c r="I342" s="9"/>
    </row>
    <row r="343" spans="1:14" ht="15" customHeight="1" x14ac:dyDescent="0.25">
      <c r="A343" s="6" t="s">
        <v>230</v>
      </c>
      <c r="B343" s="6" t="s">
        <v>257</v>
      </c>
      <c r="C343" s="6" t="s">
        <v>19</v>
      </c>
      <c r="D343" s="6" t="s">
        <v>156</v>
      </c>
      <c r="E343" s="7" t="s">
        <v>157</v>
      </c>
      <c r="F343" s="8">
        <v>0</v>
      </c>
      <c r="G343" s="8">
        <v>89700</v>
      </c>
      <c r="H343" s="8">
        <v>89661</v>
      </c>
      <c r="I343" s="9"/>
    </row>
    <row r="344" spans="1:14" x14ac:dyDescent="0.25">
      <c r="A344" s="39" t="s">
        <v>260</v>
      </c>
      <c r="B344" s="40"/>
      <c r="C344" s="40"/>
      <c r="D344" s="40"/>
      <c r="E344" s="40"/>
      <c r="F344" s="10">
        <v>355000</v>
      </c>
      <c r="G344" s="10">
        <v>485200</v>
      </c>
      <c r="H344" s="10">
        <v>360737.08</v>
      </c>
      <c r="I344" s="10">
        <f>SUM(I335:I343)</f>
        <v>435000</v>
      </c>
    </row>
    <row r="345" spans="1:14" ht="15" customHeight="1" x14ac:dyDescent="0.25">
      <c r="A345" s="6" t="s">
        <v>230</v>
      </c>
      <c r="B345" s="6" t="s">
        <v>261</v>
      </c>
      <c r="C345" s="6" t="s">
        <v>159</v>
      </c>
      <c r="D345" s="6" t="s">
        <v>23</v>
      </c>
      <c r="E345" s="7" t="s">
        <v>24</v>
      </c>
      <c r="F345" s="8">
        <v>100000</v>
      </c>
      <c r="G345" s="8">
        <v>100000</v>
      </c>
      <c r="H345" s="8">
        <v>28300.9</v>
      </c>
      <c r="I345" s="9">
        <v>50000</v>
      </c>
    </row>
    <row r="346" spans="1:14" ht="15" customHeight="1" x14ac:dyDescent="0.25">
      <c r="A346" s="6" t="s">
        <v>230</v>
      </c>
      <c r="B346" s="6" t="s">
        <v>261</v>
      </c>
      <c r="C346" s="6" t="s">
        <v>159</v>
      </c>
      <c r="D346" s="6" t="s">
        <v>56</v>
      </c>
      <c r="E346" s="7" t="s">
        <v>57</v>
      </c>
      <c r="F346" s="8">
        <v>130000</v>
      </c>
      <c r="G346" s="8">
        <v>130000</v>
      </c>
      <c r="H346" s="8">
        <v>113122</v>
      </c>
      <c r="I346" s="9">
        <v>150000</v>
      </c>
      <c r="J346"/>
      <c r="K346"/>
      <c r="L346"/>
    </row>
    <row r="347" spans="1:14" ht="15" customHeight="1" x14ac:dyDescent="0.25">
      <c r="A347" s="6" t="s">
        <v>230</v>
      </c>
      <c r="B347" s="6" t="s">
        <v>261</v>
      </c>
      <c r="C347" s="6" t="s">
        <v>159</v>
      </c>
      <c r="D347" s="6" t="s">
        <v>96</v>
      </c>
      <c r="E347" s="7" t="s">
        <v>97</v>
      </c>
      <c r="F347" s="8">
        <v>250000</v>
      </c>
      <c r="G347" s="8">
        <v>450000</v>
      </c>
      <c r="H347" s="8">
        <v>280825</v>
      </c>
      <c r="I347" s="9">
        <v>450000</v>
      </c>
      <c r="J347"/>
      <c r="K347"/>
      <c r="L347"/>
    </row>
    <row r="348" spans="1:14" ht="15" customHeight="1" x14ac:dyDescent="0.25">
      <c r="A348" s="6" t="s">
        <v>230</v>
      </c>
      <c r="B348" s="6" t="s">
        <v>261</v>
      </c>
      <c r="C348" s="6" t="s">
        <v>159</v>
      </c>
      <c r="D348" s="6" t="s">
        <v>58</v>
      </c>
      <c r="E348" s="7" t="s">
        <v>59</v>
      </c>
      <c r="F348" s="8">
        <v>5000</v>
      </c>
      <c r="G348" s="8">
        <v>20000</v>
      </c>
      <c r="H348" s="8">
        <v>15062.39</v>
      </c>
      <c r="I348" s="9">
        <v>20000</v>
      </c>
    </row>
    <row r="349" spans="1:14" ht="15" customHeight="1" x14ac:dyDescent="0.25">
      <c r="A349" s="6" t="s">
        <v>230</v>
      </c>
      <c r="B349" s="6" t="s">
        <v>261</v>
      </c>
      <c r="C349" s="6" t="s">
        <v>159</v>
      </c>
      <c r="D349" s="6" t="s">
        <v>60</v>
      </c>
      <c r="E349" s="7" t="s">
        <v>61</v>
      </c>
      <c r="F349" s="8">
        <v>80000</v>
      </c>
      <c r="G349" s="8">
        <v>395000</v>
      </c>
      <c r="H349" s="8">
        <v>321580.75</v>
      </c>
      <c r="I349" s="9">
        <v>400000</v>
      </c>
      <c r="J349"/>
      <c r="K349"/>
      <c r="L349"/>
    </row>
    <row r="350" spans="1:14" ht="15" customHeight="1" x14ac:dyDescent="0.25">
      <c r="A350" s="6" t="s">
        <v>230</v>
      </c>
      <c r="B350" s="6" t="s">
        <v>261</v>
      </c>
      <c r="C350" s="6" t="s">
        <v>159</v>
      </c>
      <c r="D350" s="6" t="s">
        <v>66</v>
      </c>
      <c r="E350" s="7" t="s">
        <v>67</v>
      </c>
      <c r="F350" s="8">
        <v>0</v>
      </c>
      <c r="G350" s="8">
        <v>6000</v>
      </c>
      <c r="H350" s="8">
        <v>6000</v>
      </c>
      <c r="I350" s="9">
        <v>6000</v>
      </c>
    </row>
    <row r="351" spans="1:14" ht="15" customHeight="1" x14ac:dyDescent="0.25">
      <c r="A351" s="6" t="s">
        <v>230</v>
      </c>
      <c r="B351" s="6" t="s">
        <v>261</v>
      </c>
      <c r="C351" s="6" t="s">
        <v>159</v>
      </c>
      <c r="D351" s="6" t="s">
        <v>25</v>
      </c>
      <c r="E351" s="7" t="s">
        <v>26</v>
      </c>
      <c r="F351" s="8">
        <v>100000</v>
      </c>
      <c r="G351" s="8">
        <v>94000</v>
      </c>
      <c r="H351" s="8">
        <v>36184.6</v>
      </c>
      <c r="I351" s="9">
        <v>60000</v>
      </c>
      <c r="L351"/>
      <c r="N351"/>
    </row>
    <row r="352" spans="1:14" ht="15" customHeight="1" x14ac:dyDescent="0.25">
      <c r="A352" s="6" t="s">
        <v>230</v>
      </c>
      <c r="B352" s="6" t="s">
        <v>261</v>
      </c>
      <c r="C352" s="6" t="s">
        <v>159</v>
      </c>
      <c r="D352" s="6" t="s">
        <v>33</v>
      </c>
      <c r="E352" s="7" t="s">
        <v>34</v>
      </c>
      <c r="F352" s="8">
        <v>500000</v>
      </c>
      <c r="G352" s="8">
        <v>1000000</v>
      </c>
      <c r="H352" s="8">
        <v>169417</v>
      </c>
      <c r="I352" s="9">
        <v>1300000</v>
      </c>
      <c r="J352"/>
      <c r="K352"/>
      <c r="L352"/>
      <c r="M352"/>
      <c r="N352"/>
    </row>
    <row r="353" spans="1:16" x14ac:dyDescent="0.25">
      <c r="A353" s="39" t="s">
        <v>262</v>
      </c>
      <c r="B353" s="40"/>
      <c r="C353" s="40"/>
      <c r="D353" s="40"/>
      <c r="E353" s="40"/>
      <c r="F353" s="10">
        <v>1165000</v>
      </c>
      <c r="G353" s="10">
        <v>2195000</v>
      </c>
      <c r="H353" s="10">
        <v>970492.64</v>
      </c>
      <c r="I353" s="10">
        <f>SUM(I345:I352)</f>
        <v>2436000</v>
      </c>
    </row>
    <row r="354" spans="1:16" ht="15" customHeight="1" x14ac:dyDescent="0.25">
      <c r="A354" s="6" t="s">
        <v>230</v>
      </c>
      <c r="B354" s="6" t="s">
        <v>263</v>
      </c>
      <c r="C354" s="6" t="s">
        <v>264</v>
      </c>
      <c r="D354" s="6" t="s">
        <v>23</v>
      </c>
      <c r="E354" s="7" t="s">
        <v>24</v>
      </c>
      <c r="F354" s="8">
        <v>50000</v>
      </c>
      <c r="G354" s="8">
        <v>50000</v>
      </c>
      <c r="H354" s="8">
        <v>41882</v>
      </c>
      <c r="I354" s="9">
        <v>50000</v>
      </c>
      <c r="N354"/>
    </row>
    <row r="355" spans="1:16" ht="15" customHeight="1" x14ac:dyDescent="0.25">
      <c r="A355" s="6" t="s">
        <v>230</v>
      </c>
      <c r="B355" s="6" t="s">
        <v>263</v>
      </c>
      <c r="C355" s="6" t="s">
        <v>264</v>
      </c>
      <c r="D355" s="6" t="s">
        <v>56</v>
      </c>
      <c r="E355" s="7" t="s">
        <v>57</v>
      </c>
      <c r="F355" s="8">
        <v>550000</v>
      </c>
      <c r="G355" s="8">
        <v>546000</v>
      </c>
      <c r="H355" s="8">
        <v>431798</v>
      </c>
      <c r="I355" s="9">
        <v>550000</v>
      </c>
    </row>
    <row r="356" spans="1:16" ht="15" customHeight="1" x14ac:dyDescent="0.25">
      <c r="A356" s="6" t="s">
        <v>230</v>
      </c>
      <c r="B356" s="6" t="s">
        <v>263</v>
      </c>
      <c r="C356" s="6" t="s">
        <v>264</v>
      </c>
      <c r="D356" s="6" t="s">
        <v>96</v>
      </c>
      <c r="E356" s="7" t="s">
        <v>97</v>
      </c>
      <c r="F356" s="8">
        <v>33000</v>
      </c>
      <c r="G356" s="8">
        <v>370000</v>
      </c>
      <c r="H356" s="8">
        <v>309023</v>
      </c>
      <c r="I356" s="9">
        <v>400000</v>
      </c>
      <c r="J356"/>
      <c r="K356"/>
    </row>
    <row r="357" spans="1:16" ht="15" customHeight="1" x14ac:dyDescent="0.25">
      <c r="A357" s="6" t="s">
        <v>230</v>
      </c>
      <c r="B357" s="6" t="s">
        <v>263</v>
      </c>
      <c r="C357" s="6" t="s">
        <v>264</v>
      </c>
      <c r="D357" s="6" t="s">
        <v>60</v>
      </c>
      <c r="E357" s="7" t="s">
        <v>61</v>
      </c>
      <c r="F357" s="8">
        <v>30000</v>
      </c>
      <c r="G357" s="8">
        <v>34000</v>
      </c>
      <c r="H357" s="8">
        <v>23235.97</v>
      </c>
      <c r="I357" s="9">
        <v>35000</v>
      </c>
    </row>
    <row r="358" spans="1:16" ht="15" customHeight="1" x14ac:dyDescent="0.25">
      <c r="A358" s="6" t="s">
        <v>230</v>
      </c>
      <c r="B358" s="6" t="s">
        <v>263</v>
      </c>
      <c r="C358" s="6" t="s">
        <v>264</v>
      </c>
      <c r="D358" s="6" t="s">
        <v>25</v>
      </c>
      <c r="E358" s="7" t="s">
        <v>26</v>
      </c>
      <c r="F358" s="8">
        <v>73000</v>
      </c>
      <c r="G358" s="8">
        <v>73000</v>
      </c>
      <c r="H358" s="8">
        <v>41903.699999999997</v>
      </c>
      <c r="I358" s="9">
        <v>50000</v>
      </c>
    </row>
    <row r="359" spans="1:16" ht="15" customHeight="1" x14ac:dyDescent="0.25">
      <c r="A359" s="6" t="s">
        <v>230</v>
      </c>
      <c r="B359" s="6" t="s">
        <v>263</v>
      </c>
      <c r="C359" s="6" t="s">
        <v>264</v>
      </c>
      <c r="D359" s="6" t="s">
        <v>33</v>
      </c>
      <c r="E359" s="7" t="s">
        <v>34</v>
      </c>
      <c r="F359" s="8">
        <v>400000</v>
      </c>
      <c r="G359" s="8">
        <v>1650000</v>
      </c>
      <c r="H359" s="8">
        <v>927389.05</v>
      </c>
      <c r="I359" s="9">
        <v>1670000</v>
      </c>
      <c r="J359"/>
      <c r="K359"/>
      <c r="L359"/>
      <c r="M359"/>
      <c r="N359"/>
      <c r="O359"/>
      <c r="P359"/>
    </row>
    <row r="360" spans="1:16" x14ac:dyDescent="0.25">
      <c r="A360" s="39" t="s">
        <v>265</v>
      </c>
      <c r="B360" s="40"/>
      <c r="C360" s="40"/>
      <c r="D360" s="40"/>
      <c r="E360" s="40"/>
      <c r="F360" s="10">
        <v>1136000</v>
      </c>
      <c r="G360" s="10">
        <v>2723000</v>
      </c>
      <c r="H360" s="10">
        <v>1775231.72</v>
      </c>
      <c r="I360" s="10">
        <f>SUM(I354:I359)</f>
        <v>2755000</v>
      </c>
    </row>
    <row r="361" spans="1:16" ht="15" customHeight="1" x14ac:dyDescent="0.25">
      <c r="A361" s="6" t="s">
        <v>230</v>
      </c>
      <c r="B361" s="6" t="s">
        <v>266</v>
      </c>
      <c r="C361" s="6" t="s">
        <v>267</v>
      </c>
      <c r="D361" s="6" t="s">
        <v>60</v>
      </c>
      <c r="E361" s="7" t="s">
        <v>61</v>
      </c>
      <c r="F361" s="8">
        <v>15000</v>
      </c>
      <c r="G361" s="8">
        <v>12000</v>
      </c>
      <c r="H361" s="8">
        <v>124.87</v>
      </c>
      <c r="I361" s="9">
        <v>12000</v>
      </c>
    </row>
    <row r="362" spans="1:16" ht="15" customHeight="1" x14ac:dyDescent="0.25">
      <c r="A362" s="6" t="s">
        <v>230</v>
      </c>
      <c r="B362" s="6" t="s">
        <v>266</v>
      </c>
      <c r="C362" s="6" t="s">
        <v>267</v>
      </c>
      <c r="D362" s="6" t="s">
        <v>25</v>
      </c>
      <c r="E362" s="7" t="s">
        <v>26</v>
      </c>
      <c r="F362" s="8">
        <v>25000</v>
      </c>
      <c r="G362" s="8">
        <v>28000</v>
      </c>
      <c r="H362" s="8">
        <v>30564</v>
      </c>
      <c r="I362" s="9">
        <v>28000</v>
      </c>
    </row>
    <row r="363" spans="1:16" x14ac:dyDescent="0.25">
      <c r="A363" s="39" t="s">
        <v>268</v>
      </c>
      <c r="B363" s="40"/>
      <c r="C363" s="40"/>
      <c r="D363" s="40"/>
      <c r="E363" s="40"/>
      <c r="F363" s="10">
        <v>40000</v>
      </c>
      <c r="G363" s="10">
        <v>40000</v>
      </c>
      <c r="H363" s="10">
        <v>30688.87</v>
      </c>
      <c r="I363" s="10">
        <f>SUM(I361:I362)</f>
        <v>40000</v>
      </c>
    </row>
    <row r="364" spans="1:16" ht="15" customHeight="1" x14ac:dyDescent="0.25">
      <c r="A364" s="41" t="s">
        <v>269</v>
      </c>
      <c r="B364" s="42"/>
      <c r="C364" s="42"/>
      <c r="D364" s="42"/>
      <c r="E364" s="42"/>
      <c r="F364" s="12">
        <v>9577373</v>
      </c>
      <c r="G364" s="12">
        <v>15684573</v>
      </c>
      <c r="H364" s="12">
        <v>8002195.6900000004</v>
      </c>
      <c r="I364" s="12">
        <f>SUM(I280,I300,I304,I306,I310,I319,I322,I326,I332,I334,I344,I353,I360,I363)</f>
        <v>16956000</v>
      </c>
    </row>
    <row r="365" spans="1:16" ht="15" customHeight="1" x14ac:dyDescent="0.25">
      <c r="A365" s="6">
        <v>60</v>
      </c>
      <c r="B365" s="21" t="s">
        <v>432</v>
      </c>
      <c r="C365" s="6">
        <v>6171</v>
      </c>
      <c r="D365" s="6" t="s">
        <v>92</v>
      </c>
      <c r="E365" s="7" t="s">
        <v>93</v>
      </c>
      <c r="F365" s="8"/>
      <c r="G365" s="8"/>
      <c r="H365" s="8"/>
      <c r="I365" s="9">
        <v>280000</v>
      </c>
    </row>
    <row r="366" spans="1:16" ht="15" customHeight="1" x14ac:dyDescent="0.25">
      <c r="A366" s="6">
        <v>60</v>
      </c>
      <c r="B366" s="21" t="s">
        <v>432</v>
      </c>
      <c r="C366" s="6">
        <v>6171</v>
      </c>
      <c r="D366" s="6" t="s">
        <v>42</v>
      </c>
      <c r="E366" s="7" t="s">
        <v>43</v>
      </c>
      <c r="F366" s="8"/>
      <c r="G366" s="8"/>
      <c r="H366" s="8"/>
      <c r="I366" s="9">
        <v>0</v>
      </c>
    </row>
    <row r="367" spans="1:16" ht="15" customHeight="1" x14ac:dyDescent="0.25">
      <c r="A367" s="6">
        <v>60</v>
      </c>
      <c r="B367" s="21" t="s">
        <v>432</v>
      </c>
      <c r="C367" s="6">
        <v>6171</v>
      </c>
      <c r="D367" s="6" t="s">
        <v>44</v>
      </c>
      <c r="E367" s="7" t="s">
        <v>45</v>
      </c>
      <c r="F367" s="8"/>
      <c r="G367" s="8"/>
      <c r="H367" s="8"/>
      <c r="I367" s="9">
        <v>70000</v>
      </c>
    </row>
    <row r="368" spans="1:16" ht="15" customHeight="1" x14ac:dyDescent="0.25">
      <c r="A368" s="6">
        <v>60</v>
      </c>
      <c r="B368" s="21" t="s">
        <v>432</v>
      </c>
      <c r="C368" s="6">
        <v>6171</v>
      </c>
      <c r="D368" s="6" t="s">
        <v>46</v>
      </c>
      <c r="E368" s="7" t="s">
        <v>47</v>
      </c>
      <c r="F368" s="8"/>
      <c r="G368" s="8"/>
      <c r="H368" s="8"/>
      <c r="I368" s="9">
        <v>25000</v>
      </c>
    </row>
    <row r="369" spans="1:9" ht="15" customHeight="1" x14ac:dyDescent="0.25">
      <c r="A369" s="6">
        <v>60</v>
      </c>
      <c r="B369" s="21" t="s">
        <v>432</v>
      </c>
      <c r="C369" s="6">
        <v>6171</v>
      </c>
      <c r="D369" s="6" t="s">
        <v>23</v>
      </c>
      <c r="E369" s="7" t="s">
        <v>24</v>
      </c>
      <c r="F369" s="8"/>
      <c r="G369" s="8"/>
      <c r="H369" s="8"/>
      <c r="I369" s="9">
        <v>2000</v>
      </c>
    </row>
    <row r="370" spans="1:9" ht="15" customHeight="1" x14ac:dyDescent="0.25">
      <c r="A370" s="6">
        <v>60</v>
      </c>
      <c r="B370" s="21" t="s">
        <v>432</v>
      </c>
      <c r="C370" s="6">
        <v>6171</v>
      </c>
      <c r="D370" s="6" t="s">
        <v>64</v>
      </c>
      <c r="E370" s="7" t="s">
        <v>65</v>
      </c>
      <c r="F370" s="8"/>
      <c r="G370" s="8"/>
      <c r="H370" s="8"/>
      <c r="I370" s="9">
        <v>3000</v>
      </c>
    </row>
    <row r="371" spans="1:9" ht="15" customHeight="1" x14ac:dyDescent="0.25">
      <c r="A371" s="6">
        <v>60</v>
      </c>
      <c r="B371" s="21" t="s">
        <v>432</v>
      </c>
      <c r="C371" s="6">
        <v>6171</v>
      </c>
      <c r="D371" s="6" t="s">
        <v>68</v>
      </c>
      <c r="E371" s="7" t="s">
        <v>69</v>
      </c>
      <c r="F371" s="8"/>
      <c r="G371" s="8"/>
      <c r="H371" s="8"/>
      <c r="I371" s="9">
        <v>3000</v>
      </c>
    </row>
    <row r="372" spans="1:9" ht="15" customHeight="1" x14ac:dyDescent="0.25">
      <c r="A372" s="6">
        <v>60</v>
      </c>
      <c r="B372" s="21" t="s">
        <v>432</v>
      </c>
      <c r="C372" s="6">
        <v>6171</v>
      </c>
      <c r="D372" s="6" t="s">
        <v>25</v>
      </c>
      <c r="E372" s="7" t="s">
        <v>26</v>
      </c>
      <c r="F372" s="8"/>
      <c r="G372" s="8"/>
      <c r="H372" s="8"/>
      <c r="I372" s="9">
        <v>4000</v>
      </c>
    </row>
    <row r="373" spans="1:9" ht="15" customHeight="1" x14ac:dyDescent="0.25">
      <c r="A373" s="6">
        <v>60</v>
      </c>
      <c r="B373" s="21" t="s">
        <v>432</v>
      </c>
      <c r="C373" s="6">
        <v>6171</v>
      </c>
      <c r="D373" s="6" t="s">
        <v>33</v>
      </c>
      <c r="E373" s="7" t="s">
        <v>34</v>
      </c>
      <c r="F373" s="8"/>
      <c r="G373" s="8"/>
      <c r="H373" s="8"/>
      <c r="I373" s="9">
        <v>4000</v>
      </c>
    </row>
    <row r="374" spans="1:9" ht="15" customHeight="1" x14ac:dyDescent="0.25">
      <c r="A374" s="6">
        <v>60</v>
      </c>
      <c r="B374" s="21" t="s">
        <v>432</v>
      </c>
      <c r="C374" s="6">
        <v>6171</v>
      </c>
      <c r="D374" s="6" t="s">
        <v>98</v>
      </c>
      <c r="E374" s="7" t="s">
        <v>99</v>
      </c>
      <c r="F374" s="8"/>
      <c r="G374" s="8"/>
      <c r="H374" s="8"/>
      <c r="I374" s="9">
        <v>2000</v>
      </c>
    </row>
    <row r="375" spans="1:9" x14ac:dyDescent="0.25">
      <c r="A375" s="39" t="s">
        <v>434</v>
      </c>
      <c r="B375" s="40"/>
      <c r="C375" s="40"/>
      <c r="D375" s="40"/>
      <c r="E375" s="40"/>
      <c r="F375" s="10">
        <v>0</v>
      </c>
      <c r="G375" s="10">
        <v>0</v>
      </c>
      <c r="H375" s="10">
        <v>0</v>
      </c>
      <c r="I375" s="10">
        <f>SUM(I365:I374)</f>
        <v>393000</v>
      </c>
    </row>
    <row r="376" spans="1:9" ht="15" customHeight="1" x14ac:dyDescent="0.25">
      <c r="A376" s="6" t="s">
        <v>270</v>
      </c>
      <c r="B376" s="6" t="s">
        <v>271</v>
      </c>
      <c r="C376" s="6" t="s">
        <v>80</v>
      </c>
      <c r="D376" s="6" t="s">
        <v>92</v>
      </c>
      <c r="E376" s="7" t="s">
        <v>93</v>
      </c>
      <c r="F376" s="8">
        <v>305000</v>
      </c>
      <c r="G376" s="8">
        <v>305000</v>
      </c>
      <c r="H376" s="8">
        <v>245060</v>
      </c>
      <c r="I376" s="9">
        <v>360000</v>
      </c>
    </row>
    <row r="377" spans="1:9" ht="15" customHeight="1" x14ac:dyDescent="0.25">
      <c r="A377" s="6" t="s">
        <v>270</v>
      </c>
      <c r="B377" s="6" t="s">
        <v>271</v>
      </c>
      <c r="C377" s="6" t="s">
        <v>80</v>
      </c>
      <c r="D377" s="6" t="s">
        <v>44</v>
      </c>
      <c r="E377" s="7" t="s">
        <v>45</v>
      </c>
      <c r="F377" s="8">
        <v>80000</v>
      </c>
      <c r="G377" s="8">
        <v>80000</v>
      </c>
      <c r="H377" s="8">
        <v>61264</v>
      </c>
      <c r="I377" s="9">
        <v>90000</v>
      </c>
    </row>
    <row r="378" spans="1:9" ht="15" customHeight="1" x14ac:dyDescent="0.25">
      <c r="A378" s="6" t="s">
        <v>270</v>
      </c>
      <c r="B378" s="6" t="s">
        <v>271</v>
      </c>
      <c r="C378" s="6" t="s">
        <v>80</v>
      </c>
      <c r="D378" s="6" t="s">
        <v>46</v>
      </c>
      <c r="E378" s="7" t="s">
        <v>47</v>
      </c>
      <c r="F378" s="8">
        <v>30000</v>
      </c>
      <c r="G378" s="8">
        <v>30000</v>
      </c>
      <c r="H378" s="8">
        <v>22055</v>
      </c>
      <c r="I378" s="9">
        <v>35000</v>
      </c>
    </row>
    <row r="379" spans="1:9" ht="15" customHeight="1" x14ac:dyDescent="0.25">
      <c r="A379" s="6" t="s">
        <v>270</v>
      </c>
      <c r="B379" s="6" t="s">
        <v>271</v>
      </c>
      <c r="C379" s="6" t="s">
        <v>80</v>
      </c>
      <c r="D379" s="6" t="s">
        <v>52</v>
      </c>
      <c r="E379" s="7" t="s">
        <v>53</v>
      </c>
      <c r="F379" s="8">
        <v>1000</v>
      </c>
      <c r="G379" s="8">
        <v>1000</v>
      </c>
      <c r="H379" s="8">
        <v>0</v>
      </c>
      <c r="I379" s="9">
        <v>1000</v>
      </c>
    </row>
    <row r="380" spans="1:9" ht="15" customHeight="1" x14ac:dyDescent="0.25">
      <c r="A380" s="6" t="s">
        <v>270</v>
      </c>
      <c r="B380" s="6" t="s">
        <v>271</v>
      </c>
      <c r="C380" s="6" t="s">
        <v>80</v>
      </c>
      <c r="D380" s="6" t="s">
        <v>23</v>
      </c>
      <c r="E380" s="7" t="s">
        <v>24</v>
      </c>
      <c r="F380" s="8">
        <v>2000</v>
      </c>
      <c r="G380" s="8">
        <v>2000</v>
      </c>
      <c r="H380" s="8">
        <v>0</v>
      </c>
      <c r="I380" s="9">
        <v>2000</v>
      </c>
    </row>
    <row r="381" spans="1:9" ht="15" customHeight="1" x14ac:dyDescent="0.25">
      <c r="A381" s="6" t="s">
        <v>270</v>
      </c>
      <c r="B381" s="6" t="s">
        <v>271</v>
      </c>
      <c r="C381" s="6" t="s">
        <v>80</v>
      </c>
      <c r="D381" s="6" t="s">
        <v>64</v>
      </c>
      <c r="E381" s="7" t="s">
        <v>65</v>
      </c>
      <c r="F381" s="8">
        <v>3000</v>
      </c>
      <c r="G381" s="8">
        <v>3000</v>
      </c>
      <c r="H381" s="8">
        <v>262</v>
      </c>
      <c r="I381" s="9">
        <v>2000</v>
      </c>
    </row>
    <row r="382" spans="1:9" ht="15" customHeight="1" x14ac:dyDescent="0.25">
      <c r="A382" s="6" t="s">
        <v>270</v>
      </c>
      <c r="B382" s="6" t="s">
        <v>271</v>
      </c>
      <c r="C382" s="6" t="s">
        <v>80</v>
      </c>
      <c r="D382" s="6" t="s">
        <v>68</v>
      </c>
      <c r="E382" s="7" t="s">
        <v>69</v>
      </c>
      <c r="F382" s="8">
        <v>3000</v>
      </c>
      <c r="G382" s="8">
        <v>3000</v>
      </c>
      <c r="H382" s="8">
        <v>0</v>
      </c>
      <c r="I382" s="9">
        <v>3000</v>
      </c>
    </row>
    <row r="383" spans="1:9" ht="15" customHeight="1" x14ac:dyDescent="0.25">
      <c r="A383" s="6" t="s">
        <v>270</v>
      </c>
      <c r="B383" s="6" t="s">
        <v>271</v>
      </c>
      <c r="C383" s="6" t="s">
        <v>80</v>
      </c>
      <c r="D383" s="6" t="s">
        <v>25</v>
      </c>
      <c r="E383" s="7" t="s">
        <v>26</v>
      </c>
      <c r="F383" s="8">
        <v>0</v>
      </c>
      <c r="G383" s="8">
        <v>3600</v>
      </c>
      <c r="H383" s="8">
        <v>3600</v>
      </c>
      <c r="I383" s="9">
        <v>5000</v>
      </c>
    </row>
    <row r="384" spans="1:9" ht="15" customHeight="1" x14ac:dyDescent="0.25">
      <c r="A384" s="6" t="s">
        <v>270</v>
      </c>
      <c r="B384" s="6" t="s">
        <v>271</v>
      </c>
      <c r="C384" s="6" t="s">
        <v>80</v>
      </c>
      <c r="D384" s="6" t="s">
        <v>33</v>
      </c>
      <c r="E384" s="7" t="s">
        <v>34</v>
      </c>
      <c r="F384" s="8">
        <v>4000</v>
      </c>
      <c r="G384" s="8">
        <v>400</v>
      </c>
      <c r="H384" s="8">
        <v>0</v>
      </c>
      <c r="I384" s="9">
        <v>4000</v>
      </c>
    </row>
    <row r="385" spans="1:9" ht="15" customHeight="1" x14ac:dyDescent="0.25">
      <c r="A385" s="6" t="s">
        <v>270</v>
      </c>
      <c r="B385" s="6" t="s">
        <v>271</v>
      </c>
      <c r="C385" s="6" t="s">
        <v>80</v>
      </c>
      <c r="D385" s="6" t="s">
        <v>98</v>
      </c>
      <c r="E385" s="7" t="s">
        <v>99</v>
      </c>
      <c r="F385" s="8">
        <v>2000</v>
      </c>
      <c r="G385" s="8">
        <v>2000</v>
      </c>
      <c r="H385" s="8">
        <v>0</v>
      </c>
      <c r="I385" s="9">
        <v>2000</v>
      </c>
    </row>
    <row r="386" spans="1:9" x14ac:dyDescent="0.25">
      <c r="A386" s="39" t="s">
        <v>272</v>
      </c>
      <c r="B386" s="40"/>
      <c r="C386" s="40"/>
      <c r="D386" s="40"/>
      <c r="E386" s="40"/>
      <c r="F386" s="10">
        <v>430000</v>
      </c>
      <c r="G386" s="10">
        <v>430000</v>
      </c>
      <c r="H386" s="10">
        <v>332241</v>
      </c>
      <c r="I386" s="10">
        <f>SUM(I376:I385)</f>
        <v>504000</v>
      </c>
    </row>
    <row r="387" spans="1:9" ht="15" customHeight="1" x14ac:dyDescent="0.25">
      <c r="A387" s="6" t="s">
        <v>270</v>
      </c>
      <c r="B387" s="6" t="s">
        <v>273</v>
      </c>
      <c r="C387" s="6" t="s">
        <v>80</v>
      </c>
      <c r="D387" s="6" t="s">
        <v>92</v>
      </c>
      <c r="E387" s="7" t="s">
        <v>93</v>
      </c>
      <c r="F387" s="8">
        <v>335000</v>
      </c>
      <c r="G387" s="8">
        <v>335000</v>
      </c>
      <c r="H387" s="8">
        <v>264612</v>
      </c>
      <c r="I387" s="9">
        <v>390000</v>
      </c>
    </row>
    <row r="388" spans="1:9" ht="15" customHeight="1" x14ac:dyDescent="0.25">
      <c r="A388" s="6" t="s">
        <v>270</v>
      </c>
      <c r="B388" s="6" t="s">
        <v>273</v>
      </c>
      <c r="C388" s="6" t="s">
        <v>80</v>
      </c>
      <c r="D388" s="6" t="s">
        <v>44</v>
      </c>
      <c r="E388" s="7" t="s">
        <v>45</v>
      </c>
      <c r="F388" s="8">
        <v>85000</v>
      </c>
      <c r="G388" s="8">
        <v>85000</v>
      </c>
      <c r="H388" s="8">
        <v>66151</v>
      </c>
      <c r="I388" s="9">
        <v>100000</v>
      </c>
    </row>
    <row r="389" spans="1:9" ht="15" customHeight="1" x14ac:dyDescent="0.25">
      <c r="A389" s="6" t="s">
        <v>270</v>
      </c>
      <c r="B389" s="6" t="s">
        <v>273</v>
      </c>
      <c r="C389" s="6" t="s">
        <v>80</v>
      </c>
      <c r="D389" s="6" t="s">
        <v>46</v>
      </c>
      <c r="E389" s="7" t="s">
        <v>47</v>
      </c>
      <c r="F389" s="8">
        <v>31000</v>
      </c>
      <c r="G389" s="8">
        <v>31000</v>
      </c>
      <c r="H389" s="8">
        <v>23814</v>
      </c>
      <c r="I389" s="9">
        <v>35000</v>
      </c>
    </row>
    <row r="390" spans="1:9" ht="15" customHeight="1" x14ac:dyDescent="0.25">
      <c r="A390" s="6" t="s">
        <v>270</v>
      </c>
      <c r="B390" s="6" t="s">
        <v>273</v>
      </c>
      <c r="C390" s="6" t="s">
        <v>80</v>
      </c>
      <c r="D390" s="6" t="s">
        <v>52</v>
      </c>
      <c r="E390" s="7" t="s">
        <v>53</v>
      </c>
      <c r="F390" s="8">
        <v>1000</v>
      </c>
      <c r="G390" s="8">
        <v>1000</v>
      </c>
      <c r="H390" s="8">
        <v>0</v>
      </c>
      <c r="I390" s="9">
        <v>1000</v>
      </c>
    </row>
    <row r="391" spans="1:9" ht="15" customHeight="1" x14ac:dyDescent="0.25">
      <c r="A391" s="6" t="s">
        <v>270</v>
      </c>
      <c r="B391" s="6" t="s">
        <v>273</v>
      </c>
      <c r="C391" s="6" t="s">
        <v>80</v>
      </c>
      <c r="D391" s="6" t="s">
        <v>64</v>
      </c>
      <c r="E391" s="7" t="s">
        <v>65</v>
      </c>
      <c r="F391" s="8">
        <v>2000</v>
      </c>
      <c r="G391" s="8">
        <v>2000</v>
      </c>
      <c r="H391" s="8">
        <v>538</v>
      </c>
      <c r="I391" s="9">
        <v>2000</v>
      </c>
    </row>
    <row r="392" spans="1:9" ht="15" customHeight="1" x14ac:dyDescent="0.25">
      <c r="A392" s="6" t="s">
        <v>270</v>
      </c>
      <c r="B392" s="6" t="s">
        <v>273</v>
      </c>
      <c r="C392" s="6" t="s">
        <v>80</v>
      </c>
      <c r="D392" s="6" t="s">
        <v>68</v>
      </c>
      <c r="E392" s="7" t="s">
        <v>69</v>
      </c>
      <c r="F392" s="8">
        <v>4000</v>
      </c>
      <c r="G392" s="8">
        <v>4000</v>
      </c>
      <c r="H392" s="8">
        <v>0</v>
      </c>
      <c r="I392" s="9">
        <v>4000</v>
      </c>
    </row>
    <row r="393" spans="1:9" ht="15" customHeight="1" x14ac:dyDescent="0.25">
      <c r="A393" s="6" t="s">
        <v>270</v>
      </c>
      <c r="B393" s="6" t="s">
        <v>273</v>
      </c>
      <c r="C393" s="6" t="s">
        <v>80</v>
      </c>
      <c r="D393" s="6" t="s">
        <v>98</v>
      </c>
      <c r="E393" s="7" t="s">
        <v>99</v>
      </c>
      <c r="F393" s="8">
        <v>1000</v>
      </c>
      <c r="G393" s="8">
        <v>1000</v>
      </c>
      <c r="H393" s="8">
        <v>0</v>
      </c>
      <c r="I393" s="9">
        <v>1000</v>
      </c>
    </row>
    <row r="394" spans="1:9" x14ac:dyDescent="0.25">
      <c r="A394" s="39" t="s">
        <v>274</v>
      </c>
      <c r="B394" s="40"/>
      <c r="C394" s="40"/>
      <c r="D394" s="40"/>
      <c r="E394" s="40"/>
      <c r="F394" s="10">
        <v>459000</v>
      </c>
      <c r="G394" s="10">
        <v>459000</v>
      </c>
      <c r="H394" s="10">
        <v>355115</v>
      </c>
      <c r="I394" s="10">
        <f>SUM(I387:I393)</f>
        <v>533000</v>
      </c>
    </row>
    <row r="395" spans="1:9" ht="15" customHeight="1" x14ac:dyDescent="0.25">
      <c r="A395" s="6" t="s">
        <v>270</v>
      </c>
      <c r="B395" s="6" t="s">
        <v>275</v>
      </c>
      <c r="C395" s="6" t="s">
        <v>276</v>
      </c>
      <c r="D395" s="6" t="s">
        <v>92</v>
      </c>
      <c r="E395" s="7" t="s">
        <v>93</v>
      </c>
      <c r="F395" s="8">
        <v>400000</v>
      </c>
      <c r="G395" s="8">
        <v>400000</v>
      </c>
      <c r="H395" s="8">
        <v>328005</v>
      </c>
      <c r="I395" s="9">
        <v>435000</v>
      </c>
    </row>
    <row r="396" spans="1:9" ht="15" customHeight="1" x14ac:dyDescent="0.25">
      <c r="A396" s="6" t="s">
        <v>270</v>
      </c>
      <c r="B396" s="6" t="s">
        <v>275</v>
      </c>
      <c r="C396" s="6" t="s">
        <v>276</v>
      </c>
      <c r="D396" s="6" t="s">
        <v>44</v>
      </c>
      <c r="E396" s="7" t="s">
        <v>45</v>
      </c>
      <c r="F396" s="8">
        <v>105000</v>
      </c>
      <c r="G396" s="8">
        <v>105000</v>
      </c>
      <c r="H396" s="8">
        <v>82000</v>
      </c>
      <c r="I396" s="9">
        <v>110000</v>
      </c>
    </row>
    <row r="397" spans="1:9" ht="15" customHeight="1" x14ac:dyDescent="0.25">
      <c r="A397" s="6" t="s">
        <v>270</v>
      </c>
      <c r="B397" s="6" t="s">
        <v>275</v>
      </c>
      <c r="C397" s="6" t="s">
        <v>276</v>
      </c>
      <c r="D397" s="6" t="s">
        <v>46</v>
      </c>
      <c r="E397" s="7" t="s">
        <v>47</v>
      </c>
      <c r="F397" s="8">
        <v>40000</v>
      </c>
      <c r="G397" s="8">
        <v>40000</v>
      </c>
      <c r="H397" s="8">
        <v>29514</v>
      </c>
      <c r="I397" s="9">
        <v>40000</v>
      </c>
    </row>
    <row r="398" spans="1:9" ht="15" customHeight="1" x14ac:dyDescent="0.25">
      <c r="A398" s="6" t="s">
        <v>270</v>
      </c>
      <c r="B398" s="6" t="s">
        <v>275</v>
      </c>
      <c r="C398" s="6" t="s">
        <v>276</v>
      </c>
      <c r="D398" s="6" t="s">
        <v>50</v>
      </c>
      <c r="E398" s="7" t="s">
        <v>51</v>
      </c>
      <c r="F398" s="8">
        <v>2000</v>
      </c>
      <c r="G398" s="8">
        <v>2000</v>
      </c>
      <c r="H398" s="8">
        <v>0</v>
      </c>
      <c r="I398" s="9">
        <v>2000</v>
      </c>
    </row>
    <row r="399" spans="1:9" ht="15" customHeight="1" x14ac:dyDescent="0.25">
      <c r="A399" s="6" t="s">
        <v>270</v>
      </c>
      <c r="B399" s="6" t="s">
        <v>275</v>
      </c>
      <c r="C399" s="6" t="s">
        <v>276</v>
      </c>
      <c r="D399" s="6" t="s">
        <v>130</v>
      </c>
      <c r="E399" s="7" t="s">
        <v>131</v>
      </c>
      <c r="F399" s="8">
        <v>1000</v>
      </c>
      <c r="G399" s="8">
        <v>2000</v>
      </c>
      <c r="H399" s="8">
        <v>1999</v>
      </c>
      <c r="I399" s="9">
        <v>2000</v>
      </c>
    </row>
    <row r="400" spans="1:9" ht="15" customHeight="1" x14ac:dyDescent="0.25">
      <c r="A400" s="6" t="s">
        <v>270</v>
      </c>
      <c r="B400" s="6" t="s">
        <v>275</v>
      </c>
      <c r="C400" s="6" t="s">
        <v>276</v>
      </c>
      <c r="D400" s="6" t="s">
        <v>54</v>
      </c>
      <c r="E400" s="7" t="s">
        <v>55</v>
      </c>
      <c r="F400" s="8">
        <v>3000</v>
      </c>
      <c r="G400" s="8">
        <v>2000</v>
      </c>
      <c r="H400" s="8">
        <v>0</v>
      </c>
      <c r="I400" s="9">
        <v>3000</v>
      </c>
    </row>
    <row r="401" spans="1:9" ht="15" customHeight="1" x14ac:dyDescent="0.25">
      <c r="A401" s="6" t="s">
        <v>270</v>
      </c>
      <c r="B401" s="6" t="s">
        <v>275</v>
      </c>
      <c r="C401" s="6" t="s">
        <v>276</v>
      </c>
      <c r="D401" s="6" t="s">
        <v>23</v>
      </c>
      <c r="E401" s="7" t="s">
        <v>24</v>
      </c>
      <c r="F401" s="8">
        <v>8000</v>
      </c>
      <c r="G401" s="8">
        <v>8000</v>
      </c>
      <c r="H401" s="8">
        <v>5846</v>
      </c>
      <c r="I401" s="9">
        <v>8000</v>
      </c>
    </row>
    <row r="402" spans="1:9" ht="15" customHeight="1" x14ac:dyDescent="0.25">
      <c r="A402" s="6" t="s">
        <v>270</v>
      </c>
      <c r="B402" s="6" t="s">
        <v>275</v>
      </c>
      <c r="C402" s="6" t="s">
        <v>276</v>
      </c>
      <c r="D402" s="6" t="s">
        <v>56</v>
      </c>
      <c r="E402" s="7" t="s">
        <v>57</v>
      </c>
      <c r="F402" s="8">
        <v>500</v>
      </c>
      <c r="G402" s="8">
        <v>6000</v>
      </c>
      <c r="H402" s="8">
        <v>5959.5</v>
      </c>
      <c r="I402" s="9">
        <v>6000</v>
      </c>
    </row>
    <row r="403" spans="1:9" ht="15" customHeight="1" x14ac:dyDescent="0.25">
      <c r="A403" s="6" t="s">
        <v>270</v>
      </c>
      <c r="B403" s="6" t="s">
        <v>275</v>
      </c>
      <c r="C403" s="6" t="s">
        <v>276</v>
      </c>
      <c r="D403" s="6" t="s">
        <v>96</v>
      </c>
      <c r="E403" s="7" t="s">
        <v>97</v>
      </c>
      <c r="F403" s="8">
        <v>0</v>
      </c>
      <c r="G403" s="8">
        <v>12200</v>
      </c>
      <c r="H403" s="8">
        <v>12153.5</v>
      </c>
      <c r="I403" s="9">
        <v>20000</v>
      </c>
    </row>
    <row r="404" spans="1:9" ht="15" customHeight="1" x14ac:dyDescent="0.25">
      <c r="A404" s="6" t="s">
        <v>270</v>
      </c>
      <c r="B404" s="6" t="s">
        <v>275</v>
      </c>
      <c r="C404" s="6" t="s">
        <v>276</v>
      </c>
      <c r="D404" s="6" t="s">
        <v>58</v>
      </c>
      <c r="E404" s="7" t="s">
        <v>59</v>
      </c>
      <c r="F404" s="8">
        <v>20000</v>
      </c>
      <c r="G404" s="8">
        <v>0</v>
      </c>
      <c r="H404" s="8">
        <v>0</v>
      </c>
      <c r="I404" s="9">
        <v>0</v>
      </c>
    </row>
    <row r="405" spans="1:9" ht="15" customHeight="1" x14ac:dyDescent="0.25">
      <c r="A405" s="6" t="s">
        <v>270</v>
      </c>
      <c r="B405" s="6" t="s">
        <v>275</v>
      </c>
      <c r="C405" s="6" t="s">
        <v>276</v>
      </c>
      <c r="D405" s="6" t="s">
        <v>64</v>
      </c>
      <c r="E405" s="7" t="s">
        <v>65</v>
      </c>
      <c r="F405" s="8">
        <v>2000</v>
      </c>
      <c r="G405" s="8">
        <v>2000</v>
      </c>
      <c r="H405" s="8">
        <v>854</v>
      </c>
      <c r="I405" s="9">
        <v>2000</v>
      </c>
    </row>
    <row r="406" spans="1:9" ht="15" customHeight="1" x14ac:dyDescent="0.25">
      <c r="A406" s="6" t="s">
        <v>270</v>
      </c>
      <c r="B406" s="6" t="s">
        <v>275</v>
      </c>
      <c r="C406" s="6" t="s">
        <v>276</v>
      </c>
      <c r="D406" s="6" t="s">
        <v>25</v>
      </c>
      <c r="E406" s="7" t="s">
        <v>26</v>
      </c>
      <c r="F406" s="8">
        <v>20000</v>
      </c>
      <c r="G406" s="8">
        <v>20000</v>
      </c>
      <c r="H406" s="8">
        <v>0</v>
      </c>
      <c r="I406" s="9">
        <v>20000</v>
      </c>
    </row>
    <row r="407" spans="1:9" ht="15" customHeight="1" x14ac:dyDescent="0.25">
      <c r="A407" s="6" t="s">
        <v>270</v>
      </c>
      <c r="B407" s="6" t="s">
        <v>275</v>
      </c>
      <c r="C407" s="6" t="s">
        <v>276</v>
      </c>
      <c r="D407" s="6" t="s">
        <v>33</v>
      </c>
      <c r="E407" s="7" t="s">
        <v>34</v>
      </c>
      <c r="F407" s="8">
        <v>12000</v>
      </c>
      <c r="G407" s="8">
        <v>13800</v>
      </c>
      <c r="H407" s="8">
        <v>0</v>
      </c>
      <c r="I407" s="9">
        <v>12000</v>
      </c>
    </row>
    <row r="408" spans="1:9" ht="15" customHeight="1" x14ac:dyDescent="0.25">
      <c r="A408" s="6" t="s">
        <v>270</v>
      </c>
      <c r="B408" s="6" t="s">
        <v>275</v>
      </c>
      <c r="C408" s="6" t="s">
        <v>276</v>
      </c>
      <c r="D408" s="6" t="s">
        <v>98</v>
      </c>
      <c r="E408" s="7" t="s">
        <v>99</v>
      </c>
      <c r="F408" s="8">
        <v>4000</v>
      </c>
      <c r="G408" s="8">
        <v>4500</v>
      </c>
      <c r="H408" s="8">
        <v>4491</v>
      </c>
      <c r="I408" s="9">
        <v>5000</v>
      </c>
    </row>
    <row r="409" spans="1:9" ht="15" customHeight="1" x14ac:dyDescent="0.25">
      <c r="A409" s="6" t="s">
        <v>270</v>
      </c>
      <c r="B409" s="6" t="s">
        <v>275</v>
      </c>
      <c r="C409" s="6" t="s">
        <v>276</v>
      </c>
      <c r="D409" s="6" t="s">
        <v>83</v>
      </c>
      <c r="E409" s="7" t="s">
        <v>84</v>
      </c>
      <c r="F409" s="8">
        <v>0</v>
      </c>
      <c r="G409" s="8">
        <v>0</v>
      </c>
      <c r="H409" s="8">
        <v>2000</v>
      </c>
      <c r="I409" s="9">
        <v>0</v>
      </c>
    </row>
    <row r="410" spans="1:9" x14ac:dyDescent="0.25">
      <c r="A410" s="39" t="s">
        <v>277</v>
      </c>
      <c r="B410" s="40"/>
      <c r="C410" s="40"/>
      <c r="D410" s="40"/>
      <c r="E410" s="40"/>
      <c r="F410" s="10">
        <v>617500</v>
      </c>
      <c r="G410" s="10">
        <v>617500</v>
      </c>
      <c r="H410" s="10">
        <v>472822</v>
      </c>
      <c r="I410" s="10">
        <f>SUM(I395:I409)</f>
        <v>665000</v>
      </c>
    </row>
    <row r="411" spans="1:9" ht="15" customHeight="1" x14ac:dyDescent="0.25">
      <c r="A411" s="6" t="s">
        <v>270</v>
      </c>
      <c r="B411" s="6" t="s">
        <v>278</v>
      </c>
      <c r="C411" s="6" t="s">
        <v>279</v>
      </c>
      <c r="D411" s="6" t="s">
        <v>42</v>
      </c>
      <c r="E411" s="7" t="s">
        <v>43</v>
      </c>
      <c r="F411" s="8">
        <v>22000</v>
      </c>
      <c r="G411" s="8">
        <v>28600</v>
      </c>
      <c r="H411" s="8">
        <v>23400</v>
      </c>
      <c r="I411" s="9">
        <v>30000</v>
      </c>
    </row>
    <row r="412" spans="1:9" ht="15" customHeight="1" x14ac:dyDescent="0.25">
      <c r="A412" s="6" t="s">
        <v>270</v>
      </c>
      <c r="B412" s="6" t="s">
        <v>278</v>
      </c>
      <c r="C412" s="6" t="s">
        <v>279</v>
      </c>
      <c r="D412" s="6" t="s">
        <v>54</v>
      </c>
      <c r="E412" s="7" t="s">
        <v>55</v>
      </c>
      <c r="F412" s="8">
        <v>4000</v>
      </c>
      <c r="G412" s="8">
        <v>4000</v>
      </c>
      <c r="H412" s="8">
        <v>0</v>
      </c>
      <c r="I412" s="9">
        <v>4000</v>
      </c>
    </row>
    <row r="413" spans="1:9" ht="15" customHeight="1" x14ac:dyDescent="0.25">
      <c r="A413" s="6" t="s">
        <v>270</v>
      </c>
      <c r="B413" s="6" t="s">
        <v>278</v>
      </c>
      <c r="C413" s="6" t="s">
        <v>279</v>
      </c>
      <c r="D413" s="6" t="s">
        <v>23</v>
      </c>
      <c r="E413" s="7" t="s">
        <v>24</v>
      </c>
      <c r="F413" s="8">
        <v>1000</v>
      </c>
      <c r="G413" s="8">
        <v>1000</v>
      </c>
      <c r="H413" s="8">
        <v>0</v>
      </c>
      <c r="I413" s="9">
        <v>1000</v>
      </c>
    </row>
    <row r="414" spans="1:9" ht="15" customHeight="1" x14ac:dyDescent="0.25">
      <c r="A414" s="6" t="s">
        <v>270</v>
      </c>
      <c r="B414" s="6" t="s">
        <v>278</v>
      </c>
      <c r="C414" s="6" t="s">
        <v>279</v>
      </c>
      <c r="D414" s="6" t="s">
        <v>56</v>
      </c>
      <c r="E414" s="7" t="s">
        <v>57</v>
      </c>
      <c r="F414" s="8">
        <v>3000</v>
      </c>
      <c r="G414" s="8">
        <v>6000</v>
      </c>
      <c r="H414" s="8">
        <v>6579</v>
      </c>
      <c r="I414" s="9">
        <v>6000</v>
      </c>
    </row>
    <row r="415" spans="1:9" ht="15" customHeight="1" x14ac:dyDescent="0.25">
      <c r="A415" s="6" t="s">
        <v>270</v>
      </c>
      <c r="B415" s="6" t="s">
        <v>278</v>
      </c>
      <c r="C415" s="6" t="s">
        <v>279</v>
      </c>
      <c r="D415" s="6" t="s">
        <v>58</v>
      </c>
      <c r="E415" s="7" t="s">
        <v>59</v>
      </c>
      <c r="F415" s="8">
        <v>23000</v>
      </c>
      <c r="G415" s="8">
        <v>20000</v>
      </c>
      <c r="H415" s="8">
        <v>12623.8</v>
      </c>
      <c r="I415" s="9">
        <v>20000</v>
      </c>
    </row>
    <row r="416" spans="1:9" ht="15" customHeight="1" x14ac:dyDescent="0.25">
      <c r="A416" s="6" t="s">
        <v>270</v>
      </c>
      <c r="B416" s="6" t="s">
        <v>278</v>
      </c>
      <c r="C416" s="6" t="s">
        <v>279</v>
      </c>
      <c r="D416" s="6" t="s">
        <v>60</v>
      </c>
      <c r="E416" s="7" t="s">
        <v>61</v>
      </c>
      <c r="F416" s="8">
        <v>12000</v>
      </c>
      <c r="G416" s="8">
        <v>12000</v>
      </c>
      <c r="H416" s="8">
        <v>4218</v>
      </c>
      <c r="I416" s="9">
        <v>12000</v>
      </c>
    </row>
    <row r="417" spans="1:10" ht="15" customHeight="1" x14ac:dyDescent="0.25">
      <c r="A417" s="6" t="s">
        <v>270</v>
      </c>
      <c r="B417" s="6" t="s">
        <v>278</v>
      </c>
      <c r="C417" s="6" t="s">
        <v>279</v>
      </c>
      <c r="D417" s="6" t="s">
        <v>25</v>
      </c>
      <c r="E417" s="7" t="s">
        <v>26</v>
      </c>
      <c r="F417" s="8">
        <v>3000</v>
      </c>
      <c r="G417" s="8">
        <v>3000</v>
      </c>
      <c r="H417" s="8">
        <v>1215</v>
      </c>
      <c r="I417" s="9">
        <v>3000</v>
      </c>
    </row>
    <row r="418" spans="1:10" ht="15" customHeight="1" x14ac:dyDescent="0.25">
      <c r="A418" s="6" t="s">
        <v>270</v>
      </c>
      <c r="B418" s="6" t="s">
        <v>278</v>
      </c>
      <c r="C418" s="6" t="s">
        <v>279</v>
      </c>
      <c r="D418" s="6" t="s">
        <v>33</v>
      </c>
      <c r="E418" s="7" t="s">
        <v>34</v>
      </c>
      <c r="F418" s="8">
        <v>1000</v>
      </c>
      <c r="G418" s="8">
        <v>1000</v>
      </c>
      <c r="H418" s="8">
        <v>0</v>
      </c>
      <c r="I418" s="9">
        <v>1000</v>
      </c>
      <c r="J418" s="11"/>
    </row>
    <row r="419" spans="1:10" x14ac:dyDescent="0.25">
      <c r="A419" s="39" t="s">
        <v>280</v>
      </c>
      <c r="B419" s="40"/>
      <c r="C419" s="40"/>
      <c r="D419" s="40"/>
      <c r="E419" s="40"/>
      <c r="F419" s="10">
        <v>69000</v>
      </c>
      <c r="G419" s="10">
        <v>75600</v>
      </c>
      <c r="H419" s="10">
        <v>48035.8</v>
      </c>
      <c r="I419" s="10">
        <f>SUM(I411:I418)</f>
        <v>77000</v>
      </c>
    </row>
    <row r="420" spans="1:10" ht="15" customHeight="1" x14ac:dyDescent="0.25">
      <c r="A420" s="6" t="s">
        <v>270</v>
      </c>
      <c r="B420" s="6" t="s">
        <v>281</v>
      </c>
      <c r="C420" s="6" t="s">
        <v>80</v>
      </c>
      <c r="D420" s="6" t="s">
        <v>23</v>
      </c>
      <c r="E420" s="7" t="s">
        <v>24</v>
      </c>
      <c r="F420" s="8">
        <v>1000</v>
      </c>
      <c r="G420" s="8">
        <v>1000</v>
      </c>
      <c r="H420" s="8">
        <v>0</v>
      </c>
      <c r="I420" s="9">
        <v>10000</v>
      </c>
      <c r="J420" s="2" t="s">
        <v>444</v>
      </c>
    </row>
    <row r="421" spans="1:10" ht="15" customHeight="1" x14ac:dyDescent="0.25">
      <c r="A421" s="6" t="s">
        <v>270</v>
      </c>
      <c r="B421" s="6" t="s">
        <v>281</v>
      </c>
      <c r="C421" s="6" t="s">
        <v>80</v>
      </c>
      <c r="D421" s="6" t="s">
        <v>62</v>
      </c>
      <c r="E421" s="7" t="s">
        <v>63</v>
      </c>
      <c r="F421" s="8">
        <v>20000</v>
      </c>
      <c r="G421" s="8">
        <v>20000</v>
      </c>
      <c r="H421" s="8">
        <v>16640.98</v>
      </c>
      <c r="I421" s="9">
        <v>25000</v>
      </c>
    </row>
    <row r="422" spans="1:10" ht="15" customHeight="1" x14ac:dyDescent="0.25">
      <c r="A422" s="6" t="s">
        <v>270</v>
      </c>
      <c r="B422" s="6" t="s">
        <v>281</v>
      </c>
      <c r="C422" s="6" t="s">
        <v>80</v>
      </c>
      <c r="D422" s="6" t="s">
        <v>116</v>
      </c>
      <c r="E422" s="7" t="s">
        <v>117</v>
      </c>
      <c r="F422" s="8">
        <v>9000</v>
      </c>
      <c r="G422" s="8">
        <v>9000</v>
      </c>
      <c r="H422" s="8">
        <v>7792</v>
      </c>
      <c r="I422" s="9">
        <v>9000</v>
      </c>
    </row>
    <row r="423" spans="1:10" ht="15" customHeight="1" x14ac:dyDescent="0.25">
      <c r="A423" s="6" t="s">
        <v>270</v>
      </c>
      <c r="B423" s="6" t="s">
        <v>281</v>
      </c>
      <c r="C423" s="6" t="s">
        <v>80</v>
      </c>
      <c r="D423" s="6" t="s">
        <v>25</v>
      </c>
      <c r="E423" s="7" t="s">
        <v>26</v>
      </c>
      <c r="F423" s="8">
        <v>1000</v>
      </c>
      <c r="G423" s="8">
        <v>1000</v>
      </c>
      <c r="H423" s="8">
        <v>229</v>
      </c>
      <c r="I423" s="9">
        <v>1000</v>
      </c>
    </row>
    <row r="424" spans="1:10" ht="15" customHeight="1" x14ac:dyDescent="0.25">
      <c r="A424" s="6" t="s">
        <v>270</v>
      </c>
      <c r="B424" s="6" t="s">
        <v>281</v>
      </c>
      <c r="C424" s="6" t="s">
        <v>80</v>
      </c>
      <c r="D424" s="6" t="s">
        <v>33</v>
      </c>
      <c r="E424" s="7" t="s">
        <v>34</v>
      </c>
      <c r="F424" s="8">
        <v>7000</v>
      </c>
      <c r="G424" s="8">
        <v>10000</v>
      </c>
      <c r="H424" s="8">
        <v>9001</v>
      </c>
      <c r="I424" s="9">
        <v>10000</v>
      </c>
    </row>
    <row r="425" spans="1:10" ht="15" customHeight="1" x14ac:dyDescent="0.25">
      <c r="A425" s="6" t="s">
        <v>270</v>
      </c>
      <c r="B425" s="6" t="s">
        <v>281</v>
      </c>
      <c r="C425" s="6" t="s">
        <v>80</v>
      </c>
      <c r="D425" s="6" t="s">
        <v>282</v>
      </c>
      <c r="E425" s="7" t="s">
        <v>283</v>
      </c>
      <c r="F425" s="8">
        <v>500</v>
      </c>
      <c r="G425" s="8">
        <v>500</v>
      </c>
      <c r="H425" s="8">
        <v>0</v>
      </c>
      <c r="I425" s="9">
        <v>500</v>
      </c>
    </row>
    <row r="426" spans="1:10" ht="15" customHeight="1" x14ac:dyDescent="0.25">
      <c r="A426" s="6" t="s">
        <v>270</v>
      </c>
      <c r="B426" s="6" t="s">
        <v>281</v>
      </c>
      <c r="C426" s="6" t="s">
        <v>80</v>
      </c>
      <c r="D426" s="6" t="s">
        <v>221</v>
      </c>
      <c r="E426" s="7" t="s">
        <v>222</v>
      </c>
      <c r="F426" s="8">
        <v>1500</v>
      </c>
      <c r="G426" s="8">
        <v>1500</v>
      </c>
      <c r="H426" s="8">
        <v>1500</v>
      </c>
      <c r="I426" s="9">
        <v>1500</v>
      </c>
    </row>
    <row r="427" spans="1:10" x14ac:dyDescent="0.25">
      <c r="A427" s="39" t="s">
        <v>284</v>
      </c>
      <c r="B427" s="40"/>
      <c r="C427" s="40"/>
      <c r="D427" s="40"/>
      <c r="E427" s="40"/>
      <c r="F427" s="10">
        <v>40000</v>
      </c>
      <c r="G427" s="10">
        <v>43000</v>
      </c>
      <c r="H427" s="10">
        <v>35162.980000000003</v>
      </c>
      <c r="I427" s="10">
        <f>SUM(I420:I426)</f>
        <v>57000</v>
      </c>
    </row>
    <row r="428" spans="1:10" ht="15" customHeight="1" x14ac:dyDescent="0.25">
      <c r="A428" s="6" t="s">
        <v>270</v>
      </c>
      <c r="B428" s="6" t="s">
        <v>285</v>
      </c>
      <c r="C428" s="6" t="s">
        <v>286</v>
      </c>
      <c r="D428" s="6" t="s">
        <v>287</v>
      </c>
      <c r="E428" s="7" t="s">
        <v>288</v>
      </c>
      <c r="F428" s="8">
        <v>390000</v>
      </c>
      <c r="G428" s="8">
        <v>390000</v>
      </c>
      <c r="H428" s="8">
        <v>298644</v>
      </c>
      <c r="I428" s="9">
        <v>390000</v>
      </c>
    </row>
    <row r="429" spans="1:10" ht="15" customHeight="1" x14ac:dyDescent="0.25">
      <c r="A429" s="6" t="s">
        <v>270</v>
      </c>
      <c r="B429" s="6" t="s">
        <v>285</v>
      </c>
      <c r="C429" s="6" t="s">
        <v>286</v>
      </c>
      <c r="D429" s="6" t="s">
        <v>46</v>
      </c>
      <c r="E429" s="7" t="s">
        <v>47</v>
      </c>
      <c r="F429" s="8">
        <v>40000</v>
      </c>
      <c r="G429" s="8">
        <v>40000</v>
      </c>
      <c r="H429" s="8">
        <v>26966</v>
      </c>
      <c r="I429" s="9">
        <v>40000</v>
      </c>
    </row>
    <row r="430" spans="1:10" ht="15" customHeight="1" x14ac:dyDescent="0.25">
      <c r="A430" s="6" t="s">
        <v>270</v>
      </c>
      <c r="B430" s="6" t="s">
        <v>285</v>
      </c>
      <c r="C430" s="6" t="s">
        <v>286</v>
      </c>
      <c r="D430" s="6" t="s">
        <v>48</v>
      </c>
      <c r="E430" s="7" t="s">
        <v>49</v>
      </c>
      <c r="F430" s="8">
        <v>5000</v>
      </c>
      <c r="G430" s="8">
        <v>5000</v>
      </c>
      <c r="H430" s="8">
        <v>0</v>
      </c>
      <c r="I430" s="9">
        <v>5000</v>
      </c>
    </row>
    <row r="431" spans="1:10" ht="15" customHeight="1" x14ac:dyDescent="0.25">
      <c r="A431" s="6" t="s">
        <v>270</v>
      </c>
      <c r="B431" s="6" t="s">
        <v>285</v>
      </c>
      <c r="C431" s="6" t="s">
        <v>286</v>
      </c>
      <c r="D431" s="6" t="s">
        <v>23</v>
      </c>
      <c r="E431" s="7" t="s">
        <v>24</v>
      </c>
      <c r="F431" s="8">
        <v>15000</v>
      </c>
      <c r="G431" s="8">
        <v>15000</v>
      </c>
      <c r="H431" s="8">
        <v>11115</v>
      </c>
      <c r="I431" s="9">
        <v>15000</v>
      </c>
    </row>
    <row r="432" spans="1:10" ht="15" customHeight="1" x14ac:dyDescent="0.25">
      <c r="A432" s="6" t="s">
        <v>270</v>
      </c>
      <c r="B432" s="6" t="s">
        <v>285</v>
      </c>
      <c r="C432" s="6" t="s">
        <v>286</v>
      </c>
      <c r="D432" s="6" t="s">
        <v>68</v>
      </c>
      <c r="E432" s="7" t="s">
        <v>69</v>
      </c>
      <c r="F432" s="8">
        <v>2000</v>
      </c>
      <c r="G432" s="8">
        <v>2000</v>
      </c>
      <c r="H432" s="8">
        <v>0</v>
      </c>
      <c r="I432" s="9">
        <v>2000</v>
      </c>
    </row>
    <row r="433" spans="1:9" ht="15" customHeight="1" x14ac:dyDescent="0.25">
      <c r="A433" s="6" t="s">
        <v>270</v>
      </c>
      <c r="B433" s="6" t="s">
        <v>285</v>
      </c>
      <c r="C433" s="6" t="s">
        <v>286</v>
      </c>
      <c r="D433" s="6" t="s">
        <v>25</v>
      </c>
      <c r="E433" s="7" t="s">
        <v>26</v>
      </c>
      <c r="F433" s="8">
        <v>6000</v>
      </c>
      <c r="G433" s="8">
        <v>6000</v>
      </c>
      <c r="H433" s="8">
        <v>0</v>
      </c>
      <c r="I433" s="9">
        <v>6000</v>
      </c>
    </row>
    <row r="434" spans="1:9" ht="15" customHeight="1" x14ac:dyDescent="0.25">
      <c r="A434" s="6" t="s">
        <v>270</v>
      </c>
      <c r="B434" s="6" t="s">
        <v>285</v>
      </c>
      <c r="C434" s="6" t="s">
        <v>286</v>
      </c>
      <c r="D434" s="6" t="s">
        <v>33</v>
      </c>
      <c r="E434" s="7" t="s">
        <v>34</v>
      </c>
      <c r="F434" s="8">
        <v>2000</v>
      </c>
      <c r="G434" s="8">
        <v>2000</v>
      </c>
      <c r="H434" s="8">
        <v>0</v>
      </c>
      <c r="I434" s="9">
        <v>2000</v>
      </c>
    </row>
    <row r="435" spans="1:9" ht="15" customHeight="1" x14ac:dyDescent="0.25">
      <c r="A435" s="6" t="s">
        <v>270</v>
      </c>
      <c r="B435" s="6" t="s">
        <v>285</v>
      </c>
      <c r="C435" s="6" t="s">
        <v>286</v>
      </c>
      <c r="D435" s="6" t="s">
        <v>98</v>
      </c>
      <c r="E435" s="7" t="s">
        <v>99</v>
      </c>
      <c r="F435" s="8">
        <v>10000</v>
      </c>
      <c r="G435" s="8">
        <v>10000</v>
      </c>
      <c r="H435" s="8">
        <v>0</v>
      </c>
      <c r="I435" s="9">
        <v>10000</v>
      </c>
    </row>
    <row r="436" spans="1:9" ht="15" customHeight="1" x14ac:dyDescent="0.25">
      <c r="A436" s="6" t="s">
        <v>270</v>
      </c>
      <c r="B436" s="6" t="s">
        <v>285</v>
      </c>
      <c r="C436" s="6" t="s">
        <v>286</v>
      </c>
      <c r="D436" s="6" t="s">
        <v>81</v>
      </c>
      <c r="E436" s="7" t="s">
        <v>82</v>
      </c>
      <c r="F436" s="8">
        <v>18000</v>
      </c>
      <c r="G436" s="8">
        <v>18000</v>
      </c>
      <c r="H436" s="8">
        <v>1283</v>
      </c>
      <c r="I436" s="9">
        <v>18000</v>
      </c>
    </row>
    <row r="437" spans="1:9" ht="15" customHeight="1" x14ac:dyDescent="0.25">
      <c r="A437" s="6" t="s">
        <v>270</v>
      </c>
      <c r="B437" s="6" t="s">
        <v>285</v>
      </c>
      <c r="C437" s="6" t="s">
        <v>286</v>
      </c>
      <c r="D437" s="6" t="s">
        <v>85</v>
      </c>
      <c r="E437" s="7" t="s">
        <v>86</v>
      </c>
      <c r="F437" s="8">
        <v>0</v>
      </c>
      <c r="G437" s="8">
        <v>12900</v>
      </c>
      <c r="H437" s="8">
        <v>12847</v>
      </c>
      <c r="I437" s="9">
        <v>13000</v>
      </c>
    </row>
    <row r="438" spans="1:9" ht="15" customHeight="1" x14ac:dyDescent="0.25">
      <c r="A438" s="6" t="s">
        <v>270</v>
      </c>
      <c r="B438" s="6" t="s">
        <v>285</v>
      </c>
      <c r="C438" s="6" t="s">
        <v>286</v>
      </c>
      <c r="D438" s="6" t="s">
        <v>15</v>
      </c>
      <c r="E438" s="7" t="s">
        <v>16</v>
      </c>
      <c r="F438" s="8">
        <v>15000</v>
      </c>
      <c r="G438" s="8">
        <v>2100</v>
      </c>
      <c r="H438" s="8">
        <v>2000</v>
      </c>
      <c r="I438" s="9">
        <v>15000</v>
      </c>
    </row>
    <row r="439" spans="1:9" ht="15" customHeight="1" x14ac:dyDescent="0.25">
      <c r="A439" s="6" t="s">
        <v>270</v>
      </c>
      <c r="B439" s="6" t="s">
        <v>285</v>
      </c>
      <c r="C439" s="6" t="s">
        <v>286</v>
      </c>
      <c r="D439" s="6" t="s">
        <v>289</v>
      </c>
      <c r="E439" s="7" t="s">
        <v>290</v>
      </c>
      <c r="F439" s="8">
        <v>1000</v>
      </c>
      <c r="G439" s="8">
        <v>1000</v>
      </c>
      <c r="H439" s="8">
        <v>0</v>
      </c>
      <c r="I439" s="9">
        <v>1000</v>
      </c>
    </row>
    <row r="440" spans="1:9" ht="15" customHeight="1" x14ac:dyDescent="0.25">
      <c r="A440" s="6" t="s">
        <v>270</v>
      </c>
      <c r="B440" s="6" t="s">
        <v>285</v>
      </c>
      <c r="C440" s="6" t="s">
        <v>286</v>
      </c>
      <c r="D440" s="6" t="s">
        <v>291</v>
      </c>
      <c r="E440" s="7" t="s">
        <v>292</v>
      </c>
      <c r="F440" s="8">
        <v>25000</v>
      </c>
      <c r="G440" s="8">
        <v>25000</v>
      </c>
      <c r="H440" s="8">
        <v>0</v>
      </c>
      <c r="I440" s="9">
        <v>25000</v>
      </c>
    </row>
    <row r="441" spans="1:9" ht="15" customHeight="1" x14ac:dyDescent="0.25">
      <c r="A441" s="6" t="s">
        <v>270</v>
      </c>
      <c r="B441" s="6" t="s">
        <v>285</v>
      </c>
      <c r="C441" s="6" t="s">
        <v>286</v>
      </c>
      <c r="D441" s="6" t="s">
        <v>293</v>
      </c>
      <c r="E441" s="7" t="s">
        <v>294</v>
      </c>
      <c r="F441" s="8">
        <v>3000</v>
      </c>
      <c r="G441" s="8">
        <v>3000</v>
      </c>
      <c r="H441" s="8">
        <v>0</v>
      </c>
      <c r="I441" s="9">
        <v>3000</v>
      </c>
    </row>
    <row r="442" spans="1:9" ht="15" customHeight="1" x14ac:dyDescent="0.25">
      <c r="A442" s="6" t="s">
        <v>270</v>
      </c>
      <c r="B442" s="6" t="s">
        <v>285</v>
      </c>
      <c r="C442" s="6" t="s">
        <v>286</v>
      </c>
      <c r="D442" s="6" t="s">
        <v>295</v>
      </c>
      <c r="E442" s="7" t="s">
        <v>296</v>
      </c>
      <c r="F442" s="8">
        <v>4000</v>
      </c>
      <c r="G442" s="8">
        <v>4000</v>
      </c>
      <c r="H442" s="8">
        <v>0</v>
      </c>
      <c r="I442" s="9">
        <v>4000</v>
      </c>
    </row>
    <row r="443" spans="1:9" x14ac:dyDescent="0.25">
      <c r="A443" s="39" t="s">
        <v>297</v>
      </c>
      <c r="B443" s="40"/>
      <c r="C443" s="40"/>
      <c r="D443" s="40"/>
      <c r="E443" s="40"/>
      <c r="F443" s="10">
        <v>536000</v>
      </c>
      <c r="G443" s="10">
        <v>536000</v>
      </c>
      <c r="H443" s="10">
        <v>352855</v>
      </c>
      <c r="I443" s="10">
        <f>SUM(I428:I442)</f>
        <v>549000</v>
      </c>
    </row>
    <row r="444" spans="1:9" ht="15" customHeight="1" x14ac:dyDescent="0.25">
      <c r="A444" s="6" t="s">
        <v>270</v>
      </c>
      <c r="B444" s="6" t="s">
        <v>298</v>
      </c>
      <c r="C444" s="6" t="s">
        <v>286</v>
      </c>
      <c r="D444" s="6" t="s">
        <v>287</v>
      </c>
      <c r="E444" s="7" t="s">
        <v>288</v>
      </c>
      <c r="F444" s="8">
        <v>1140000</v>
      </c>
      <c r="G444" s="8">
        <v>1140000</v>
      </c>
      <c r="H444" s="8">
        <v>944438</v>
      </c>
      <c r="I444" s="9">
        <v>1890000</v>
      </c>
    </row>
    <row r="445" spans="1:9" ht="15" customHeight="1" x14ac:dyDescent="0.25">
      <c r="A445" s="6" t="s">
        <v>270</v>
      </c>
      <c r="B445" s="6" t="s">
        <v>298</v>
      </c>
      <c r="C445" s="6" t="s">
        <v>286</v>
      </c>
      <c r="D445" s="6" t="s">
        <v>44</v>
      </c>
      <c r="E445" s="7" t="s">
        <v>45</v>
      </c>
      <c r="F445" s="8">
        <v>290000</v>
      </c>
      <c r="G445" s="8">
        <v>290000</v>
      </c>
      <c r="H445" s="8">
        <v>236107</v>
      </c>
      <c r="I445" s="9">
        <v>330000</v>
      </c>
    </row>
    <row r="446" spans="1:9" ht="15" customHeight="1" x14ac:dyDescent="0.25">
      <c r="A446" s="6" t="s">
        <v>270</v>
      </c>
      <c r="B446" s="6" t="s">
        <v>298</v>
      </c>
      <c r="C446" s="6" t="s">
        <v>286</v>
      </c>
      <c r="D446" s="6" t="s">
        <v>46</v>
      </c>
      <c r="E446" s="7" t="s">
        <v>47</v>
      </c>
      <c r="F446" s="8">
        <v>105000</v>
      </c>
      <c r="G446" s="8">
        <v>105000</v>
      </c>
      <c r="H446" s="8">
        <v>84997</v>
      </c>
      <c r="I446" s="9">
        <v>120000</v>
      </c>
    </row>
    <row r="447" spans="1:9" ht="15" customHeight="1" x14ac:dyDescent="0.25">
      <c r="A447" s="6" t="s">
        <v>270</v>
      </c>
      <c r="B447" s="6" t="s">
        <v>298</v>
      </c>
      <c r="C447" s="6" t="s">
        <v>286</v>
      </c>
      <c r="D447" s="6" t="s">
        <v>52</v>
      </c>
      <c r="E447" s="7" t="s">
        <v>53</v>
      </c>
      <c r="F447" s="8">
        <v>2000</v>
      </c>
      <c r="G447" s="8">
        <v>2000</v>
      </c>
      <c r="H447" s="8">
        <v>0</v>
      </c>
      <c r="I447" s="9">
        <v>2000</v>
      </c>
    </row>
    <row r="448" spans="1:9" ht="15" customHeight="1" x14ac:dyDescent="0.25">
      <c r="A448" s="6" t="s">
        <v>270</v>
      </c>
      <c r="B448" s="6" t="s">
        <v>298</v>
      </c>
      <c r="C448" s="6" t="s">
        <v>286</v>
      </c>
      <c r="D448" s="6" t="s">
        <v>23</v>
      </c>
      <c r="E448" s="7" t="s">
        <v>24</v>
      </c>
      <c r="F448" s="8">
        <v>2500</v>
      </c>
      <c r="G448" s="8">
        <v>2500</v>
      </c>
      <c r="H448" s="8">
        <v>0</v>
      </c>
      <c r="I448" s="9">
        <v>2500</v>
      </c>
    </row>
    <row r="449" spans="1:9" ht="15" customHeight="1" x14ac:dyDescent="0.25">
      <c r="A449" s="6" t="s">
        <v>270</v>
      </c>
      <c r="B449" s="6" t="s">
        <v>298</v>
      </c>
      <c r="C449" s="6" t="s">
        <v>286</v>
      </c>
      <c r="D449" s="6" t="s">
        <v>64</v>
      </c>
      <c r="E449" s="7" t="s">
        <v>65</v>
      </c>
      <c r="F449" s="8">
        <v>4000</v>
      </c>
      <c r="G449" s="8">
        <v>6000</v>
      </c>
      <c r="H449" s="8">
        <v>3828</v>
      </c>
      <c r="I449" s="9">
        <v>6000</v>
      </c>
    </row>
    <row r="450" spans="1:9" ht="15" customHeight="1" x14ac:dyDescent="0.25">
      <c r="A450" s="6" t="s">
        <v>270</v>
      </c>
      <c r="B450" s="6" t="s">
        <v>298</v>
      </c>
      <c r="C450" s="6" t="s">
        <v>286</v>
      </c>
      <c r="D450" s="6" t="s">
        <v>68</v>
      </c>
      <c r="E450" s="7" t="s">
        <v>69</v>
      </c>
      <c r="F450" s="8">
        <v>6000</v>
      </c>
      <c r="G450" s="8">
        <v>6000</v>
      </c>
      <c r="H450" s="8">
        <v>0</v>
      </c>
      <c r="I450" s="9">
        <v>6000</v>
      </c>
    </row>
    <row r="451" spans="1:9" ht="15" customHeight="1" x14ac:dyDescent="0.25">
      <c r="A451" s="6" t="s">
        <v>270</v>
      </c>
      <c r="B451" s="6" t="s">
        <v>298</v>
      </c>
      <c r="C451" s="6" t="s">
        <v>286</v>
      </c>
      <c r="D451" s="6" t="s">
        <v>25</v>
      </c>
      <c r="E451" s="7" t="s">
        <v>26</v>
      </c>
      <c r="F451" s="8">
        <v>6000</v>
      </c>
      <c r="G451" s="8">
        <v>3000</v>
      </c>
      <c r="H451" s="8">
        <v>1250</v>
      </c>
      <c r="I451" s="9">
        <v>3000</v>
      </c>
    </row>
    <row r="452" spans="1:9" ht="15" customHeight="1" x14ac:dyDescent="0.25">
      <c r="A452" s="6" t="s">
        <v>270</v>
      </c>
      <c r="B452" s="6" t="s">
        <v>298</v>
      </c>
      <c r="C452" s="6" t="s">
        <v>286</v>
      </c>
      <c r="D452" s="6" t="s">
        <v>98</v>
      </c>
      <c r="E452" s="7" t="s">
        <v>99</v>
      </c>
      <c r="F452" s="8">
        <v>5000</v>
      </c>
      <c r="G452" s="8">
        <v>8000</v>
      </c>
      <c r="H452" s="8">
        <v>7138</v>
      </c>
      <c r="I452" s="9">
        <v>8000</v>
      </c>
    </row>
    <row r="453" spans="1:9" x14ac:dyDescent="0.25">
      <c r="A453" s="39" t="s">
        <v>299</v>
      </c>
      <c r="B453" s="40"/>
      <c r="C453" s="40"/>
      <c r="D453" s="40"/>
      <c r="E453" s="40"/>
      <c r="F453" s="10">
        <v>1560500</v>
      </c>
      <c r="G453" s="10">
        <v>1562500</v>
      </c>
      <c r="H453" s="10">
        <v>1277758</v>
      </c>
      <c r="I453" s="10">
        <f>SUM(I444:I452)</f>
        <v>2367500</v>
      </c>
    </row>
    <row r="454" spans="1:9" ht="15" customHeight="1" x14ac:dyDescent="0.25">
      <c r="A454" s="6" t="s">
        <v>270</v>
      </c>
      <c r="B454" s="6" t="s">
        <v>300</v>
      </c>
      <c r="C454" s="6" t="s">
        <v>301</v>
      </c>
      <c r="D454" s="6" t="s">
        <v>42</v>
      </c>
      <c r="E454" s="7" t="s">
        <v>43</v>
      </c>
      <c r="F454" s="8">
        <v>0</v>
      </c>
      <c r="G454" s="8">
        <v>63560</v>
      </c>
      <c r="H454" s="8">
        <v>2816</v>
      </c>
      <c r="I454" s="9">
        <v>0</v>
      </c>
    </row>
    <row r="455" spans="1:9" ht="15" customHeight="1" x14ac:dyDescent="0.25">
      <c r="A455" s="6" t="s">
        <v>270</v>
      </c>
      <c r="B455" s="6" t="s">
        <v>300</v>
      </c>
      <c r="C455" s="6" t="s">
        <v>301</v>
      </c>
      <c r="D455" s="6" t="s">
        <v>23</v>
      </c>
      <c r="E455" s="7" t="s">
        <v>24</v>
      </c>
      <c r="F455" s="8">
        <v>0</v>
      </c>
      <c r="G455" s="8">
        <v>7000</v>
      </c>
      <c r="H455" s="8">
        <v>0</v>
      </c>
      <c r="I455" s="9">
        <v>0</v>
      </c>
    </row>
    <row r="456" spans="1:9" ht="15" customHeight="1" x14ac:dyDescent="0.25">
      <c r="A456" s="6" t="s">
        <v>270</v>
      </c>
      <c r="B456" s="6" t="s">
        <v>300</v>
      </c>
      <c r="C456" s="6" t="s">
        <v>301</v>
      </c>
      <c r="D456" s="6" t="s">
        <v>66</v>
      </c>
      <c r="E456" s="7" t="s">
        <v>67</v>
      </c>
      <c r="F456" s="8">
        <v>0</v>
      </c>
      <c r="G456" s="8">
        <v>5000</v>
      </c>
      <c r="H456" s="8">
        <v>0</v>
      </c>
      <c r="I456" s="9">
        <v>0</v>
      </c>
    </row>
    <row r="457" spans="1:9" ht="15" customHeight="1" x14ac:dyDescent="0.25">
      <c r="A457" s="6" t="s">
        <v>270</v>
      </c>
      <c r="B457" s="6" t="s">
        <v>300</v>
      </c>
      <c r="C457" s="6" t="s">
        <v>301</v>
      </c>
      <c r="D457" s="6" t="s">
        <v>25</v>
      </c>
      <c r="E457" s="7" t="s">
        <v>26</v>
      </c>
      <c r="F457" s="8">
        <v>0</v>
      </c>
      <c r="G457" s="8">
        <v>30000</v>
      </c>
      <c r="H457" s="8">
        <v>0</v>
      </c>
      <c r="I457" s="9">
        <v>0</v>
      </c>
    </row>
    <row r="458" spans="1:9" ht="15" customHeight="1" x14ac:dyDescent="0.25">
      <c r="A458" s="6" t="s">
        <v>270</v>
      </c>
      <c r="B458" s="6" t="s">
        <v>300</v>
      </c>
      <c r="C458" s="6" t="s">
        <v>301</v>
      </c>
      <c r="D458" s="6" t="s">
        <v>98</v>
      </c>
      <c r="E458" s="7" t="s">
        <v>99</v>
      </c>
      <c r="F458" s="8">
        <v>0</v>
      </c>
      <c r="G458" s="8">
        <v>1000</v>
      </c>
      <c r="H458" s="8">
        <v>0</v>
      </c>
      <c r="I458" s="9">
        <v>0</v>
      </c>
    </row>
    <row r="459" spans="1:9" ht="15" customHeight="1" x14ac:dyDescent="0.25">
      <c r="A459" s="6" t="s">
        <v>270</v>
      </c>
      <c r="B459" s="6" t="s">
        <v>300</v>
      </c>
      <c r="C459" s="6" t="s">
        <v>70</v>
      </c>
      <c r="D459" s="6" t="s">
        <v>302</v>
      </c>
      <c r="E459" s="7" t="s">
        <v>303</v>
      </c>
      <c r="F459" s="8">
        <v>0</v>
      </c>
      <c r="G459" s="8">
        <v>8667.2999999999993</v>
      </c>
      <c r="H459" s="8">
        <v>8667.2999999999993</v>
      </c>
      <c r="I459" s="37">
        <v>45079</v>
      </c>
    </row>
    <row r="460" spans="1:9" x14ac:dyDescent="0.25">
      <c r="A460" s="39" t="s">
        <v>304</v>
      </c>
      <c r="B460" s="40"/>
      <c r="C460" s="40"/>
      <c r="D460" s="40"/>
      <c r="E460" s="40"/>
      <c r="F460" s="10">
        <v>0</v>
      </c>
      <c r="G460" s="10">
        <v>115227.3</v>
      </c>
      <c r="H460" s="10">
        <v>11483.3</v>
      </c>
      <c r="I460" s="10">
        <f>SUM(I454:I459)</f>
        <v>45079</v>
      </c>
    </row>
    <row r="461" spans="1:9" ht="15" customHeight="1" x14ac:dyDescent="0.25">
      <c r="A461" s="6" t="s">
        <v>270</v>
      </c>
      <c r="B461" s="6" t="s">
        <v>305</v>
      </c>
      <c r="C461" s="6" t="s">
        <v>80</v>
      </c>
      <c r="D461" s="6" t="s">
        <v>92</v>
      </c>
      <c r="E461" s="7" t="s">
        <v>93</v>
      </c>
      <c r="F461" s="8">
        <v>880000</v>
      </c>
      <c r="G461" s="8">
        <v>780000</v>
      </c>
      <c r="H461" s="8">
        <v>475601</v>
      </c>
      <c r="I461" s="9">
        <v>480000</v>
      </c>
    </row>
    <row r="462" spans="1:9" ht="15" customHeight="1" x14ac:dyDescent="0.25">
      <c r="A462" s="6" t="s">
        <v>270</v>
      </c>
      <c r="B462" s="6" t="s">
        <v>305</v>
      </c>
      <c r="C462" s="6" t="s">
        <v>80</v>
      </c>
      <c r="D462" s="6" t="s">
        <v>42</v>
      </c>
      <c r="E462" s="7" t="s">
        <v>43</v>
      </c>
      <c r="F462" s="8">
        <v>40000</v>
      </c>
      <c r="G462" s="8">
        <v>140000</v>
      </c>
      <c r="H462" s="8">
        <v>113330</v>
      </c>
      <c r="I462" s="9">
        <v>40000</v>
      </c>
    </row>
    <row r="463" spans="1:9" ht="15" customHeight="1" x14ac:dyDescent="0.25">
      <c r="A463" s="6" t="s">
        <v>270</v>
      </c>
      <c r="B463" s="6" t="s">
        <v>305</v>
      </c>
      <c r="C463" s="6" t="s">
        <v>80</v>
      </c>
      <c r="D463" s="6" t="s">
        <v>44</v>
      </c>
      <c r="E463" s="7" t="s">
        <v>45</v>
      </c>
      <c r="F463" s="8">
        <v>225000</v>
      </c>
      <c r="G463" s="8">
        <v>225000</v>
      </c>
      <c r="H463" s="8">
        <v>130978</v>
      </c>
      <c r="I463" s="9">
        <v>120000</v>
      </c>
    </row>
    <row r="464" spans="1:9" ht="15" customHeight="1" x14ac:dyDescent="0.25">
      <c r="A464" s="6" t="s">
        <v>270</v>
      </c>
      <c r="B464" s="6" t="s">
        <v>305</v>
      </c>
      <c r="C464" s="6" t="s">
        <v>80</v>
      </c>
      <c r="D464" s="6" t="s">
        <v>46</v>
      </c>
      <c r="E464" s="7" t="s">
        <v>47</v>
      </c>
      <c r="F464" s="8">
        <v>85000</v>
      </c>
      <c r="G464" s="8">
        <v>85000</v>
      </c>
      <c r="H464" s="8">
        <v>47145</v>
      </c>
      <c r="I464" s="9">
        <v>45000</v>
      </c>
    </row>
    <row r="465" spans="1:13" ht="15" customHeight="1" x14ac:dyDescent="0.25">
      <c r="A465" s="6" t="s">
        <v>270</v>
      </c>
      <c r="B465" s="6" t="s">
        <v>305</v>
      </c>
      <c r="C465" s="6" t="s">
        <v>80</v>
      </c>
      <c r="D465" s="6" t="s">
        <v>306</v>
      </c>
      <c r="E465" s="7" t="s">
        <v>307</v>
      </c>
      <c r="F465" s="8">
        <v>50000</v>
      </c>
      <c r="G465" s="8">
        <v>50000</v>
      </c>
      <c r="H465" s="8">
        <v>41455</v>
      </c>
      <c r="I465" s="9">
        <v>50000</v>
      </c>
    </row>
    <row r="466" spans="1:13" ht="15" customHeight="1" x14ac:dyDescent="0.25">
      <c r="A466" s="6" t="s">
        <v>270</v>
      </c>
      <c r="B466" s="6" t="s">
        <v>305</v>
      </c>
      <c r="C466" s="6" t="s">
        <v>80</v>
      </c>
      <c r="D466" s="6" t="s">
        <v>50</v>
      </c>
      <c r="E466" s="7" t="s">
        <v>51</v>
      </c>
      <c r="F466" s="8">
        <v>1000</v>
      </c>
      <c r="G466" s="8">
        <v>1000</v>
      </c>
      <c r="H466" s="8">
        <v>0</v>
      </c>
      <c r="I466" s="9">
        <v>1000</v>
      </c>
    </row>
    <row r="467" spans="1:13" ht="15" customHeight="1" x14ac:dyDescent="0.25">
      <c r="A467" s="6" t="s">
        <v>270</v>
      </c>
      <c r="B467" s="6" t="s">
        <v>305</v>
      </c>
      <c r="C467" s="6" t="s">
        <v>80</v>
      </c>
      <c r="D467" s="6" t="s">
        <v>130</v>
      </c>
      <c r="E467" s="7" t="s">
        <v>131</v>
      </c>
      <c r="F467" s="8">
        <v>1000</v>
      </c>
      <c r="G467" s="8">
        <v>1000</v>
      </c>
      <c r="H467" s="8">
        <v>0</v>
      </c>
      <c r="I467" s="9">
        <v>1000</v>
      </c>
    </row>
    <row r="468" spans="1:13" ht="15" customHeight="1" x14ac:dyDescent="0.25">
      <c r="A468" s="6" t="s">
        <v>270</v>
      </c>
      <c r="B468" s="6" t="s">
        <v>305</v>
      </c>
      <c r="C468" s="6" t="s">
        <v>80</v>
      </c>
      <c r="D468" s="6" t="s">
        <v>52</v>
      </c>
      <c r="E468" s="7" t="s">
        <v>53</v>
      </c>
      <c r="F468" s="8">
        <v>4000</v>
      </c>
      <c r="G468" s="8">
        <v>4000</v>
      </c>
      <c r="H468" s="8">
        <v>0</v>
      </c>
      <c r="I468" s="9">
        <v>4000</v>
      </c>
    </row>
    <row r="469" spans="1:13" ht="15" customHeight="1" x14ac:dyDescent="0.25">
      <c r="A469" s="6" t="s">
        <v>270</v>
      </c>
      <c r="B469" s="6" t="s">
        <v>305</v>
      </c>
      <c r="C469" s="6" t="s">
        <v>80</v>
      </c>
      <c r="D469" s="6" t="s">
        <v>54</v>
      </c>
      <c r="E469" s="7" t="s">
        <v>55</v>
      </c>
      <c r="F469" s="8">
        <v>200000</v>
      </c>
      <c r="G469" s="8">
        <v>200000</v>
      </c>
      <c r="H469" s="8">
        <v>81477.2</v>
      </c>
      <c r="I469" s="9">
        <v>200000</v>
      </c>
      <c r="M469" s="2" t="s">
        <v>445</v>
      </c>
    </row>
    <row r="470" spans="1:13" ht="15" customHeight="1" x14ac:dyDescent="0.25">
      <c r="A470" s="6" t="s">
        <v>270</v>
      </c>
      <c r="B470" s="6" t="s">
        <v>305</v>
      </c>
      <c r="C470" s="6" t="s">
        <v>80</v>
      </c>
      <c r="D470" s="6" t="s">
        <v>23</v>
      </c>
      <c r="E470" s="7" t="s">
        <v>24</v>
      </c>
      <c r="F470" s="8">
        <v>150000</v>
      </c>
      <c r="G470" s="8">
        <v>150000</v>
      </c>
      <c r="H470" s="8">
        <v>102405.64</v>
      </c>
      <c r="I470" s="9">
        <v>150000</v>
      </c>
    </row>
    <row r="471" spans="1:13" ht="15" customHeight="1" x14ac:dyDescent="0.25">
      <c r="A471" s="6" t="s">
        <v>270</v>
      </c>
      <c r="B471" s="6" t="s">
        <v>305</v>
      </c>
      <c r="C471" s="6" t="s">
        <v>80</v>
      </c>
      <c r="D471" s="6" t="s">
        <v>308</v>
      </c>
      <c r="E471" s="7" t="s">
        <v>309</v>
      </c>
      <c r="F471" s="8">
        <v>1000</v>
      </c>
      <c r="G471" s="8">
        <v>1000</v>
      </c>
      <c r="H471" s="8">
        <v>0</v>
      </c>
      <c r="I471" s="9">
        <v>1000</v>
      </c>
    </row>
    <row r="472" spans="1:13" ht="15" customHeight="1" x14ac:dyDescent="0.25">
      <c r="A472" s="6" t="s">
        <v>270</v>
      </c>
      <c r="B472" s="6" t="s">
        <v>305</v>
      </c>
      <c r="C472" s="6" t="s">
        <v>80</v>
      </c>
      <c r="D472" s="6" t="s">
        <v>56</v>
      </c>
      <c r="E472" s="7" t="s">
        <v>57</v>
      </c>
      <c r="F472" s="8">
        <v>12000</v>
      </c>
      <c r="G472" s="8">
        <v>12000</v>
      </c>
      <c r="H472" s="8">
        <v>9820</v>
      </c>
      <c r="I472" s="9">
        <v>12000</v>
      </c>
    </row>
    <row r="473" spans="1:13" ht="15" customHeight="1" x14ac:dyDescent="0.25">
      <c r="A473" s="6" t="s">
        <v>270</v>
      </c>
      <c r="B473" s="6" t="s">
        <v>305</v>
      </c>
      <c r="C473" s="6" t="s">
        <v>80</v>
      </c>
      <c r="D473" s="6" t="s">
        <v>96</v>
      </c>
      <c r="E473" s="7" t="s">
        <v>97</v>
      </c>
      <c r="F473" s="8">
        <v>220000</v>
      </c>
      <c r="G473" s="8">
        <v>220000</v>
      </c>
      <c r="H473" s="8">
        <v>87589</v>
      </c>
      <c r="I473" s="9">
        <v>180000</v>
      </c>
    </row>
    <row r="474" spans="1:13" ht="15" customHeight="1" x14ac:dyDescent="0.25">
      <c r="A474" s="6" t="s">
        <v>270</v>
      </c>
      <c r="B474" s="6" t="s">
        <v>305</v>
      </c>
      <c r="C474" s="6" t="s">
        <v>80</v>
      </c>
      <c r="D474" s="6" t="s">
        <v>60</v>
      </c>
      <c r="E474" s="7" t="s">
        <v>61</v>
      </c>
      <c r="F474" s="8">
        <v>100000</v>
      </c>
      <c r="G474" s="8">
        <v>100000</v>
      </c>
      <c r="H474" s="8">
        <v>55225.440000000002</v>
      </c>
      <c r="I474" s="9">
        <v>100000</v>
      </c>
    </row>
    <row r="475" spans="1:13" ht="15" customHeight="1" x14ac:dyDescent="0.25">
      <c r="A475" s="6" t="s">
        <v>270</v>
      </c>
      <c r="B475" s="6" t="s">
        <v>305</v>
      </c>
      <c r="C475" s="6" t="s">
        <v>80</v>
      </c>
      <c r="D475" s="6" t="s">
        <v>123</v>
      </c>
      <c r="E475" s="7" t="s">
        <v>124</v>
      </c>
      <c r="F475" s="8">
        <v>80000</v>
      </c>
      <c r="G475" s="8">
        <v>80000</v>
      </c>
      <c r="H475" s="8">
        <v>70761.98</v>
      </c>
      <c r="I475" s="9">
        <v>90000</v>
      </c>
    </row>
    <row r="476" spans="1:13" ht="15" customHeight="1" x14ac:dyDescent="0.25">
      <c r="A476" s="6" t="s">
        <v>270</v>
      </c>
      <c r="B476" s="6" t="s">
        <v>305</v>
      </c>
      <c r="C476" s="6" t="s">
        <v>80</v>
      </c>
      <c r="D476" s="6" t="s">
        <v>64</v>
      </c>
      <c r="E476" s="7" t="s">
        <v>65</v>
      </c>
      <c r="F476" s="8">
        <v>150000</v>
      </c>
      <c r="G476" s="8">
        <v>150000</v>
      </c>
      <c r="H476" s="8">
        <v>90822</v>
      </c>
      <c r="I476" s="9">
        <v>140000</v>
      </c>
    </row>
    <row r="477" spans="1:13" ht="15" customHeight="1" x14ac:dyDescent="0.25">
      <c r="A477" s="6" t="s">
        <v>270</v>
      </c>
      <c r="B477" s="6" t="s">
        <v>305</v>
      </c>
      <c r="C477" s="6" t="s">
        <v>80</v>
      </c>
      <c r="D477" s="6" t="s">
        <v>116</v>
      </c>
      <c r="E477" s="7" t="s">
        <v>117</v>
      </c>
      <c r="F477" s="8">
        <v>35000</v>
      </c>
      <c r="G477" s="8">
        <v>26323.7</v>
      </c>
      <c r="H477" s="8">
        <v>2553</v>
      </c>
      <c r="I477" s="9">
        <v>0</v>
      </c>
      <c r="J477" s="11"/>
    </row>
    <row r="478" spans="1:13" ht="15" customHeight="1" x14ac:dyDescent="0.25">
      <c r="A478" s="6" t="s">
        <v>270</v>
      </c>
      <c r="B478" s="6" t="s">
        <v>305</v>
      </c>
      <c r="C478" s="6" t="s">
        <v>80</v>
      </c>
      <c r="D478" s="6" t="s">
        <v>188</v>
      </c>
      <c r="E478" s="7" t="s">
        <v>189</v>
      </c>
      <c r="F478" s="8">
        <v>300000</v>
      </c>
      <c r="G478" s="8">
        <v>300000</v>
      </c>
      <c r="H478" s="8">
        <v>196020</v>
      </c>
      <c r="I478" s="9">
        <v>300000</v>
      </c>
    </row>
    <row r="479" spans="1:13" ht="15" customHeight="1" x14ac:dyDescent="0.25">
      <c r="A479" s="6" t="s">
        <v>270</v>
      </c>
      <c r="B479" s="6" t="s">
        <v>305</v>
      </c>
      <c r="C479" s="6" t="s">
        <v>80</v>
      </c>
      <c r="D479" s="6" t="s">
        <v>68</v>
      </c>
      <c r="E479" s="7" t="s">
        <v>69</v>
      </c>
      <c r="F479" s="8">
        <v>20000</v>
      </c>
      <c r="G479" s="8">
        <v>25000</v>
      </c>
      <c r="H479" s="8">
        <v>18294.8</v>
      </c>
      <c r="I479" s="9">
        <v>25000</v>
      </c>
    </row>
    <row r="480" spans="1:13" ht="15" customHeight="1" x14ac:dyDescent="0.25">
      <c r="A480" s="6" t="s">
        <v>270</v>
      </c>
      <c r="B480" s="6" t="s">
        <v>305</v>
      </c>
      <c r="C480" s="6" t="s">
        <v>80</v>
      </c>
      <c r="D480" s="6" t="s">
        <v>25</v>
      </c>
      <c r="E480" s="7" t="s">
        <v>26</v>
      </c>
      <c r="F480" s="8">
        <v>550000</v>
      </c>
      <c r="G480" s="8">
        <v>575000</v>
      </c>
      <c r="H480" s="8">
        <v>323785.15000000002</v>
      </c>
      <c r="I480" s="9">
        <v>575000</v>
      </c>
    </row>
    <row r="481" spans="1:10" ht="15" customHeight="1" x14ac:dyDescent="0.25">
      <c r="A481" s="6" t="s">
        <v>270</v>
      </c>
      <c r="B481" s="6" t="s">
        <v>305</v>
      </c>
      <c r="C481" s="6" t="s">
        <v>80</v>
      </c>
      <c r="D481" s="6" t="s">
        <v>33</v>
      </c>
      <c r="E481" s="7" t="s">
        <v>34</v>
      </c>
      <c r="F481" s="8">
        <v>150000</v>
      </c>
      <c r="G481" s="8">
        <v>150000</v>
      </c>
      <c r="H481" s="8">
        <v>3550</v>
      </c>
      <c r="I481" s="9">
        <v>15000</v>
      </c>
    </row>
    <row r="482" spans="1:10" ht="15" customHeight="1" x14ac:dyDescent="0.25">
      <c r="A482" s="6" t="s">
        <v>270</v>
      </c>
      <c r="B482" s="6" t="s">
        <v>305</v>
      </c>
      <c r="C482" s="6" t="s">
        <v>80</v>
      </c>
      <c r="D482" s="6" t="s">
        <v>310</v>
      </c>
      <c r="E482" s="33" t="s">
        <v>191</v>
      </c>
      <c r="F482" s="34">
        <v>50000</v>
      </c>
      <c r="G482" s="34">
        <v>50000</v>
      </c>
      <c r="H482" s="34">
        <v>0</v>
      </c>
      <c r="I482" s="35">
        <v>50000</v>
      </c>
    </row>
    <row r="483" spans="1:10" ht="15" customHeight="1" x14ac:dyDescent="0.25">
      <c r="A483" s="6" t="s">
        <v>270</v>
      </c>
      <c r="B483" s="6" t="s">
        <v>305</v>
      </c>
      <c r="C483" s="6" t="s">
        <v>80</v>
      </c>
      <c r="D483" s="6" t="s">
        <v>98</v>
      </c>
      <c r="E483" s="7" t="s">
        <v>99</v>
      </c>
      <c r="F483" s="8">
        <v>2000</v>
      </c>
      <c r="G483" s="8">
        <v>2000</v>
      </c>
      <c r="H483" s="8">
        <v>186</v>
      </c>
      <c r="I483" s="9">
        <v>2000</v>
      </c>
    </row>
    <row r="484" spans="1:10" ht="15" customHeight="1" x14ac:dyDescent="0.25">
      <c r="A484" s="6" t="s">
        <v>270</v>
      </c>
      <c r="B484" s="6" t="s">
        <v>305</v>
      </c>
      <c r="C484" s="6" t="s">
        <v>80</v>
      </c>
      <c r="D484" s="6" t="s">
        <v>81</v>
      </c>
      <c r="E484" s="7" t="s">
        <v>82</v>
      </c>
      <c r="F484" s="8">
        <v>2000</v>
      </c>
      <c r="G484" s="8">
        <v>2000</v>
      </c>
      <c r="H484" s="8">
        <v>0</v>
      </c>
      <c r="I484" s="9">
        <v>2000</v>
      </c>
    </row>
    <row r="485" spans="1:10" ht="15" customHeight="1" x14ac:dyDescent="0.25">
      <c r="A485" s="6" t="s">
        <v>270</v>
      </c>
      <c r="B485" s="6" t="s">
        <v>305</v>
      </c>
      <c r="C485" s="6" t="s">
        <v>80</v>
      </c>
      <c r="D485" s="6" t="s">
        <v>83</v>
      </c>
      <c r="E485" s="7" t="s">
        <v>84</v>
      </c>
      <c r="F485" s="8">
        <v>0</v>
      </c>
      <c r="G485" s="8">
        <v>0</v>
      </c>
      <c r="H485" s="8">
        <v>0</v>
      </c>
      <c r="I485" s="9">
        <v>0</v>
      </c>
    </row>
    <row r="486" spans="1:10" ht="15" customHeight="1" x14ac:dyDescent="0.25">
      <c r="A486" s="6" t="s">
        <v>270</v>
      </c>
      <c r="B486" s="6" t="s">
        <v>305</v>
      </c>
      <c r="C486" s="6" t="s">
        <v>80</v>
      </c>
      <c r="D486" s="6" t="s">
        <v>311</v>
      </c>
      <c r="E486" s="7" t="s">
        <v>312</v>
      </c>
      <c r="F486" s="8">
        <v>0</v>
      </c>
      <c r="G486" s="8">
        <v>0</v>
      </c>
      <c r="H486" s="8">
        <v>0</v>
      </c>
      <c r="I486" s="9">
        <v>0</v>
      </c>
    </row>
    <row r="487" spans="1:10" ht="15" customHeight="1" x14ac:dyDescent="0.25">
      <c r="A487" s="6" t="s">
        <v>270</v>
      </c>
      <c r="B487" s="6" t="s">
        <v>305</v>
      </c>
      <c r="C487" s="6" t="s">
        <v>80</v>
      </c>
      <c r="D487" s="6" t="s">
        <v>313</v>
      </c>
      <c r="E487" s="7" t="s">
        <v>314</v>
      </c>
      <c r="F487" s="8">
        <v>66000</v>
      </c>
      <c r="G487" s="8">
        <v>0</v>
      </c>
      <c r="H487" s="8">
        <v>0</v>
      </c>
      <c r="I487" s="9">
        <v>0</v>
      </c>
    </row>
    <row r="488" spans="1:10" ht="15" customHeight="1" x14ac:dyDescent="0.25">
      <c r="A488" s="6" t="s">
        <v>270</v>
      </c>
      <c r="B488" s="6" t="s">
        <v>305</v>
      </c>
      <c r="C488" s="6" t="s">
        <v>80</v>
      </c>
      <c r="D488" s="6" t="s">
        <v>15</v>
      </c>
      <c r="E488" s="7" t="s">
        <v>16</v>
      </c>
      <c r="F488" s="8">
        <v>21000</v>
      </c>
      <c r="G488" s="8">
        <v>21000</v>
      </c>
      <c r="H488" s="8">
        <v>15457.8</v>
      </c>
      <c r="I488" s="9">
        <v>21000</v>
      </c>
    </row>
    <row r="489" spans="1:10" ht="15" customHeight="1" x14ac:dyDescent="0.25">
      <c r="A489" s="6" t="s">
        <v>270</v>
      </c>
      <c r="B489" s="6" t="s">
        <v>305</v>
      </c>
      <c r="C489" s="6" t="s">
        <v>80</v>
      </c>
      <c r="D489" s="6" t="s">
        <v>172</v>
      </c>
      <c r="E489" s="7" t="s">
        <v>173</v>
      </c>
      <c r="F489" s="8">
        <v>11000</v>
      </c>
      <c r="G489" s="8">
        <v>11000</v>
      </c>
      <c r="H489" s="8">
        <v>10344</v>
      </c>
      <c r="I489" s="9">
        <v>11000</v>
      </c>
    </row>
    <row r="490" spans="1:10" ht="15" customHeight="1" x14ac:dyDescent="0.25">
      <c r="A490" s="6" t="s">
        <v>270</v>
      </c>
      <c r="B490" s="6" t="s">
        <v>305</v>
      </c>
      <c r="C490" s="6" t="s">
        <v>80</v>
      </c>
      <c r="D490" s="6" t="s">
        <v>282</v>
      </c>
      <c r="E490" s="7" t="s">
        <v>283</v>
      </c>
      <c r="F490" s="8">
        <v>12000</v>
      </c>
      <c r="G490" s="8">
        <v>18000</v>
      </c>
      <c r="H490" s="8">
        <v>23000</v>
      </c>
      <c r="I490" s="9">
        <v>12000</v>
      </c>
    </row>
    <row r="491" spans="1:10" ht="15" customHeight="1" x14ac:dyDescent="0.25">
      <c r="A491" s="6" t="s">
        <v>270</v>
      </c>
      <c r="B491" s="6" t="s">
        <v>305</v>
      </c>
      <c r="C491" s="6" t="s">
        <v>80</v>
      </c>
      <c r="D491" s="6" t="s">
        <v>221</v>
      </c>
      <c r="E491" s="7" t="s">
        <v>222</v>
      </c>
      <c r="F491" s="8">
        <v>0</v>
      </c>
      <c r="G491" s="8">
        <v>300000</v>
      </c>
      <c r="H491" s="8">
        <v>214984.24</v>
      </c>
      <c r="I491" s="9">
        <v>0</v>
      </c>
    </row>
    <row r="492" spans="1:10" ht="15" customHeight="1" x14ac:dyDescent="0.25">
      <c r="A492" s="6" t="s">
        <v>270</v>
      </c>
      <c r="B492" s="6" t="s">
        <v>305</v>
      </c>
      <c r="C492" s="6" t="s">
        <v>80</v>
      </c>
      <c r="D492" s="6" t="s">
        <v>315</v>
      </c>
      <c r="E492" s="7" t="s">
        <v>316</v>
      </c>
      <c r="F492" s="8">
        <v>0</v>
      </c>
      <c r="G492" s="8">
        <v>1254190</v>
      </c>
      <c r="H492" s="8">
        <v>1254190</v>
      </c>
      <c r="I492" s="9">
        <v>0</v>
      </c>
    </row>
    <row r="493" spans="1:10" ht="15" customHeight="1" x14ac:dyDescent="0.25">
      <c r="A493" s="6" t="s">
        <v>270</v>
      </c>
      <c r="B493" s="6" t="s">
        <v>305</v>
      </c>
      <c r="C493" s="6" t="s">
        <v>80</v>
      </c>
      <c r="D493" s="6" t="s">
        <v>132</v>
      </c>
      <c r="E493" s="7" t="s">
        <v>133</v>
      </c>
      <c r="F493" s="8">
        <v>5000</v>
      </c>
      <c r="G493" s="8">
        <v>5000</v>
      </c>
      <c r="H493" s="8">
        <v>2809</v>
      </c>
      <c r="I493" s="9">
        <v>5000</v>
      </c>
    </row>
    <row r="494" spans="1:10" ht="15" customHeight="1" x14ac:dyDescent="0.25">
      <c r="A494" s="6" t="s">
        <v>270</v>
      </c>
      <c r="B494" s="6" t="s">
        <v>305</v>
      </c>
      <c r="C494" s="6" t="s">
        <v>80</v>
      </c>
      <c r="D494" s="6" t="s">
        <v>190</v>
      </c>
      <c r="E494" s="33" t="s">
        <v>191</v>
      </c>
      <c r="F494" s="34">
        <v>50000</v>
      </c>
      <c r="G494" s="34">
        <v>50000</v>
      </c>
      <c r="H494" s="34">
        <v>22570.43</v>
      </c>
      <c r="I494" s="35">
        <v>50000</v>
      </c>
      <c r="J494" s="11"/>
    </row>
    <row r="495" spans="1:10" x14ac:dyDescent="0.25">
      <c r="A495" s="39" t="s">
        <v>317</v>
      </c>
      <c r="B495" s="40"/>
      <c r="C495" s="40"/>
      <c r="D495" s="40"/>
      <c r="E495" s="40"/>
      <c r="F495" s="10">
        <v>3473000</v>
      </c>
      <c r="G495" s="10">
        <v>4988513.7</v>
      </c>
      <c r="H495" s="10">
        <v>3394354.68</v>
      </c>
      <c r="I495" s="10">
        <f>SUM(I461:I494)</f>
        <v>2682000</v>
      </c>
    </row>
    <row r="496" spans="1:10" ht="15" customHeight="1" x14ac:dyDescent="0.25">
      <c r="A496" s="6" t="s">
        <v>270</v>
      </c>
      <c r="B496" s="6" t="s">
        <v>318</v>
      </c>
      <c r="C496" s="6" t="s">
        <v>80</v>
      </c>
      <c r="D496" s="6" t="s">
        <v>25</v>
      </c>
      <c r="E496" s="7" t="s">
        <v>26</v>
      </c>
      <c r="F496" s="8">
        <v>260000</v>
      </c>
      <c r="G496" s="8">
        <v>260000</v>
      </c>
      <c r="H496" s="8">
        <v>166400</v>
      </c>
      <c r="I496" s="9">
        <v>220000</v>
      </c>
      <c r="J496" s="20"/>
    </row>
    <row r="497" spans="1:9" ht="15" customHeight="1" x14ac:dyDescent="0.25">
      <c r="A497" s="6" t="s">
        <v>270</v>
      </c>
      <c r="B497" s="6" t="s">
        <v>318</v>
      </c>
      <c r="C497" s="6" t="s">
        <v>80</v>
      </c>
      <c r="D497" s="6" t="s">
        <v>319</v>
      </c>
      <c r="E497" s="7" t="s">
        <v>320</v>
      </c>
      <c r="F497" s="8">
        <v>100000</v>
      </c>
      <c r="G497" s="8">
        <v>100000</v>
      </c>
      <c r="H497" s="8">
        <v>72700</v>
      </c>
      <c r="I497" s="9">
        <v>230000</v>
      </c>
    </row>
    <row r="498" spans="1:9" ht="15" customHeight="1" x14ac:dyDescent="0.25">
      <c r="A498" s="6" t="s">
        <v>270</v>
      </c>
      <c r="B498" s="6" t="s">
        <v>318</v>
      </c>
      <c r="C498" s="6" t="s">
        <v>80</v>
      </c>
      <c r="D498" s="6" t="s">
        <v>295</v>
      </c>
      <c r="E498" s="7" t="s">
        <v>296</v>
      </c>
      <c r="F498" s="8">
        <v>25000</v>
      </c>
      <c r="G498" s="8">
        <v>25000</v>
      </c>
      <c r="H498" s="8">
        <v>13500</v>
      </c>
      <c r="I498" s="9">
        <v>25000</v>
      </c>
    </row>
    <row r="499" spans="1:9" x14ac:dyDescent="0.25">
      <c r="A499" s="39" t="s">
        <v>321</v>
      </c>
      <c r="B499" s="40"/>
      <c r="C499" s="40"/>
      <c r="D499" s="40"/>
      <c r="E499" s="40"/>
      <c r="F499" s="10">
        <v>385000</v>
      </c>
      <c r="G499" s="10">
        <v>385000</v>
      </c>
      <c r="H499" s="10">
        <v>252600</v>
      </c>
      <c r="I499" s="10">
        <f>SUM(I496:I498)</f>
        <v>475000</v>
      </c>
    </row>
    <row r="500" spans="1:9" ht="15" customHeight="1" x14ac:dyDescent="0.25">
      <c r="A500" s="6" t="s">
        <v>270</v>
      </c>
      <c r="B500" s="6" t="s">
        <v>322</v>
      </c>
      <c r="C500" s="6" t="s">
        <v>80</v>
      </c>
      <c r="D500" s="6" t="s">
        <v>25</v>
      </c>
      <c r="E500" s="7" t="s">
        <v>26</v>
      </c>
      <c r="F500" s="8">
        <v>360000</v>
      </c>
      <c r="G500" s="8">
        <v>360000</v>
      </c>
      <c r="H500" s="8">
        <v>182808</v>
      </c>
      <c r="I500" s="9">
        <v>250000</v>
      </c>
    </row>
    <row r="501" spans="1:9" x14ac:dyDescent="0.25">
      <c r="A501" s="39" t="s">
        <v>323</v>
      </c>
      <c r="B501" s="40"/>
      <c r="C501" s="40"/>
      <c r="D501" s="40"/>
      <c r="E501" s="40"/>
      <c r="F501" s="10">
        <v>360000</v>
      </c>
      <c r="G501" s="10">
        <v>360000</v>
      </c>
      <c r="H501" s="10">
        <v>182808</v>
      </c>
      <c r="I501" s="10">
        <f>SUM(I500)</f>
        <v>250000</v>
      </c>
    </row>
    <row r="502" spans="1:9" ht="15" customHeight="1" x14ac:dyDescent="0.25">
      <c r="A502" s="6" t="s">
        <v>270</v>
      </c>
      <c r="B502" s="6" t="s">
        <v>324</v>
      </c>
      <c r="C502" s="6" t="s">
        <v>80</v>
      </c>
      <c r="D502" s="6" t="s">
        <v>92</v>
      </c>
      <c r="E502" s="7" t="s">
        <v>93</v>
      </c>
      <c r="F502" s="8">
        <v>290000</v>
      </c>
      <c r="G502" s="8">
        <v>290000</v>
      </c>
      <c r="H502" s="8">
        <v>240546</v>
      </c>
      <c r="I502" s="9">
        <v>335000</v>
      </c>
    </row>
    <row r="503" spans="1:9" ht="15" customHeight="1" x14ac:dyDescent="0.25">
      <c r="A503" s="6" t="s">
        <v>270</v>
      </c>
      <c r="B503" s="6" t="s">
        <v>324</v>
      </c>
      <c r="C503" s="6" t="s">
        <v>80</v>
      </c>
      <c r="D503" s="6" t="s">
        <v>44</v>
      </c>
      <c r="E503" s="7" t="s">
        <v>45</v>
      </c>
      <c r="F503" s="8">
        <v>75000</v>
      </c>
      <c r="G503" s="8">
        <v>75000</v>
      </c>
      <c r="H503" s="8">
        <v>60139</v>
      </c>
      <c r="I503" s="9">
        <v>85000</v>
      </c>
    </row>
    <row r="504" spans="1:9" ht="15" customHeight="1" x14ac:dyDescent="0.25">
      <c r="A504" s="6" t="s">
        <v>270</v>
      </c>
      <c r="B504" s="6" t="s">
        <v>324</v>
      </c>
      <c r="C504" s="6" t="s">
        <v>80</v>
      </c>
      <c r="D504" s="6" t="s">
        <v>46</v>
      </c>
      <c r="E504" s="7" t="s">
        <v>47</v>
      </c>
      <c r="F504" s="8">
        <v>28000</v>
      </c>
      <c r="G504" s="8">
        <v>28000</v>
      </c>
      <c r="H504" s="8">
        <v>21650</v>
      </c>
      <c r="I504" s="9">
        <v>35000</v>
      </c>
    </row>
    <row r="505" spans="1:9" ht="15" customHeight="1" x14ac:dyDescent="0.25">
      <c r="A505" s="6" t="s">
        <v>270</v>
      </c>
      <c r="B505" s="6" t="s">
        <v>324</v>
      </c>
      <c r="C505" s="6" t="s">
        <v>80</v>
      </c>
      <c r="D505" s="6" t="s">
        <v>52</v>
      </c>
      <c r="E505" s="7" t="s">
        <v>53</v>
      </c>
      <c r="F505" s="8">
        <v>1000</v>
      </c>
      <c r="G505" s="8">
        <v>1000</v>
      </c>
      <c r="H505" s="8">
        <v>0</v>
      </c>
      <c r="I505" s="9">
        <v>2000</v>
      </c>
    </row>
    <row r="506" spans="1:9" ht="15" customHeight="1" x14ac:dyDescent="0.25">
      <c r="A506" s="6" t="s">
        <v>270</v>
      </c>
      <c r="B506" s="6" t="s">
        <v>324</v>
      </c>
      <c r="C506" s="6" t="s">
        <v>80</v>
      </c>
      <c r="D506" s="6" t="s">
        <v>23</v>
      </c>
      <c r="E506" s="7" t="s">
        <v>24</v>
      </c>
      <c r="F506" s="8">
        <v>2000</v>
      </c>
      <c r="G506" s="8">
        <v>2000</v>
      </c>
      <c r="H506" s="8">
        <v>0</v>
      </c>
      <c r="I506" s="9">
        <v>2000</v>
      </c>
    </row>
    <row r="507" spans="1:9" ht="15" customHeight="1" x14ac:dyDescent="0.25">
      <c r="A507" s="6" t="s">
        <v>270</v>
      </c>
      <c r="B507" s="6" t="s">
        <v>324</v>
      </c>
      <c r="C507" s="6" t="s">
        <v>80</v>
      </c>
      <c r="D507" s="6" t="s">
        <v>64</v>
      </c>
      <c r="E507" s="7" t="s">
        <v>65</v>
      </c>
      <c r="F507" s="8">
        <v>1000</v>
      </c>
      <c r="G507" s="8">
        <v>1000</v>
      </c>
      <c r="H507" s="8">
        <v>316</v>
      </c>
      <c r="I507" s="9">
        <v>1000</v>
      </c>
    </row>
    <row r="508" spans="1:9" ht="15" customHeight="1" x14ac:dyDescent="0.25">
      <c r="A508" s="6" t="s">
        <v>270</v>
      </c>
      <c r="B508" s="6" t="s">
        <v>324</v>
      </c>
      <c r="C508" s="6" t="s">
        <v>80</v>
      </c>
      <c r="D508" s="6" t="s">
        <v>68</v>
      </c>
      <c r="E508" s="7" t="s">
        <v>69</v>
      </c>
      <c r="F508" s="8">
        <v>6000</v>
      </c>
      <c r="G508" s="8">
        <v>6000</v>
      </c>
      <c r="H508" s="8">
        <v>2850</v>
      </c>
      <c r="I508" s="9">
        <v>6000</v>
      </c>
    </row>
    <row r="509" spans="1:9" ht="15" customHeight="1" x14ac:dyDescent="0.25">
      <c r="A509" s="6" t="s">
        <v>270</v>
      </c>
      <c r="B509" s="6" t="s">
        <v>324</v>
      </c>
      <c r="C509" s="6" t="s">
        <v>80</v>
      </c>
      <c r="D509" s="6" t="s">
        <v>25</v>
      </c>
      <c r="E509" s="7" t="s">
        <v>26</v>
      </c>
      <c r="F509" s="8">
        <v>12000</v>
      </c>
      <c r="G509" s="8">
        <v>12000</v>
      </c>
      <c r="H509" s="8">
        <v>0</v>
      </c>
      <c r="I509" s="9">
        <v>12000</v>
      </c>
    </row>
    <row r="510" spans="1:9" ht="15" customHeight="1" x14ac:dyDescent="0.25">
      <c r="A510" s="6" t="s">
        <v>270</v>
      </c>
      <c r="B510" s="6" t="s">
        <v>324</v>
      </c>
      <c r="C510" s="6" t="s">
        <v>80</v>
      </c>
      <c r="D510" s="6" t="s">
        <v>33</v>
      </c>
      <c r="E510" s="7" t="s">
        <v>34</v>
      </c>
      <c r="F510" s="8">
        <v>4000</v>
      </c>
      <c r="G510" s="8">
        <v>4000</v>
      </c>
      <c r="H510" s="8">
        <v>0</v>
      </c>
      <c r="I510" s="9">
        <v>4000</v>
      </c>
    </row>
    <row r="511" spans="1:9" ht="15" customHeight="1" x14ac:dyDescent="0.25">
      <c r="A511" s="6" t="s">
        <v>270</v>
      </c>
      <c r="B511" s="6" t="s">
        <v>324</v>
      </c>
      <c r="C511" s="6" t="s">
        <v>80</v>
      </c>
      <c r="D511" s="6" t="s">
        <v>98</v>
      </c>
      <c r="E511" s="7" t="s">
        <v>99</v>
      </c>
      <c r="F511" s="8">
        <v>2000</v>
      </c>
      <c r="G511" s="8">
        <v>2000</v>
      </c>
      <c r="H511" s="8">
        <v>895</v>
      </c>
      <c r="I511" s="9">
        <v>2000</v>
      </c>
    </row>
    <row r="512" spans="1:9" x14ac:dyDescent="0.25">
      <c r="A512" s="39" t="s">
        <v>325</v>
      </c>
      <c r="B512" s="40"/>
      <c r="C512" s="40"/>
      <c r="D512" s="40"/>
      <c r="E512" s="40"/>
      <c r="F512" s="10">
        <v>421000</v>
      </c>
      <c r="G512" s="10">
        <v>421000</v>
      </c>
      <c r="H512" s="10">
        <v>326396</v>
      </c>
      <c r="I512" s="10">
        <f>SUM(I502:I511)</f>
        <v>484000</v>
      </c>
    </row>
    <row r="513" spans="1:10" ht="15" customHeight="1" x14ac:dyDescent="0.25">
      <c r="A513" s="6" t="s">
        <v>270</v>
      </c>
      <c r="B513" s="6" t="s">
        <v>326</v>
      </c>
      <c r="C513" s="6" t="s">
        <v>80</v>
      </c>
      <c r="D513" s="6" t="s">
        <v>92</v>
      </c>
      <c r="E513" s="7" t="s">
        <v>93</v>
      </c>
      <c r="F513" s="8">
        <v>360000</v>
      </c>
      <c r="G513" s="8">
        <v>360000</v>
      </c>
      <c r="H513" s="8">
        <v>283094</v>
      </c>
      <c r="I513" s="9">
        <v>410000</v>
      </c>
      <c r="J513" s="2" t="s">
        <v>446</v>
      </c>
    </row>
    <row r="514" spans="1:10" ht="15" customHeight="1" x14ac:dyDescent="0.25">
      <c r="A514" s="6" t="s">
        <v>270</v>
      </c>
      <c r="B514" s="6" t="s">
        <v>326</v>
      </c>
      <c r="C514" s="6" t="s">
        <v>80</v>
      </c>
      <c r="D514" s="6" t="s">
        <v>44</v>
      </c>
      <c r="E514" s="7" t="s">
        <v>45</v>
      </c>
      <c r="F514" s="8">
        <v>90000</v>
      </c>
      <c r="G514" s="8">
        <v>90000</v>
      </c>
      <c r="H514" s="8">
        <v>70775</v>
      </c>
      <c r="I514" s="9">
        <v>105000</v>
      </c>
    </row>
    <row r="515" spans="1:10" ht="15" customHeight="1" x14ac:dyDescent="0.25">
      <c r="A515" s="6" t="s">
        <v>270</v>
      </c>
      <c r="B515" s="6" t="s">
        <v>326</v>
      </c>
      <c r="C515" s="6" t="s">
        <v>80</v>
      </c>
      <c r="D515" s="6" t="s">
        <v>46</v>
      </c>
      <c r="E515" s="7" t="s">
        <v>47</v>
      </c>
      <c r="F515" s="8">
        <v>35000</v>
      </c>
      <c r="G515" s="8">
        <v>35000</v>
      </c>
      <c r="H515" s="8">
        <v>25478</v>
      </c>
      <c r="I515" s="9">
        <v>40000</v>
      </c>
    </row>
    <row r="516" spans="1:10" ht="15" customHeight="1" x14ac:dyDescent="0.25">
      <c r="A516" s="6" t="s">
        <v>270</v>
      </c>
      <c r="B516" s="6" t="s">
        <v>326</v>
      </c>
      <c r="C516" s="6" t="s">
        <v>80</v>
      </c>
      <c r="D516" s="6" t="s">
        <v>52</v>
      </c>
      <c r="E516" s="7" t="s">
        <v>53</v>
      </c>
      <c r="F516" s="8">
        <v>1000</v>
      </c>
      <c r="G516" s="8">
        <v>1000</v>
      </c>
      <c r="H516" s="8">
        <v>0</v>
      </c>
      <c r="I516" s="9">
        <v>1000</v>
      </c>
    </row>
    <row r="517" spans="1:10" ht="15" customHeight="1" x14ac:dyDescent="0.25">
      <c r="A517" s="6" t="s">
        <v>270</v>
      </c>
      <c r="B517" s="6" t="s">
        <v>326</v>
      </c>
      <c r="C517" s="6" t="s">
        <v>80</v>
      </c>
      <c r="D517" s="6" t="s">
        <v>23</v>
      </c>
      <c r="E517" s="7" t="s">
        <v>24</v>
      </c>
      <c r="F517" s="8">
        <v>3000</v>
      </c>
      <c r="G517" s="8">
        <v>3000</v>
      </c>
      <c r="H517" s="8">
        <v>0</v>
      </c>
      <c r="I517" s="9">
        <v>3000</v>
      </c>
    </row>
    <row r="518" spans="1:10" ht="15" customHeight="1" x14ac:dyDescent="0.25">
      <c r="A518" s="6" t="s">
        <v>270</v>
      </c>
      <c r="B518" s="6" t="s">
        <v>326</v>
      </c>
      <c r="C518" s="6" t="s">
        <v>80</v>
      </c>
      <c r="D518" s="6" t="s">
        <v>64</v>
      </c>
      <c r="E518" s="7" t="s">
        <v>65</v>
      </c>
      <c r="F518" s="8">
        <v>3000</v>
      </c>
      <c r="G518" s="8">
        <v>3000</v>
      </c>
      <c r="H518" s="8">
        <v>1322</v>
      </c>
      <c r="I518" s="9">
        <v>2000</v>
      </c>
    </row>
    <row r="519" spans="1:10" ht="15" customHeight="1" x14ac:dyDescent="0.25">
      <c r="A519" s="6" t="s">
        <v>270</v>
      </c>
      <c r="B519" s="6" t="s">
        <v>326</v>
      </c>
      <c r="C519" s="6" t="s">
        <v>80</v>
      </c>
      <c r="D519" s="6" t="s">
        <v>68</v>
      </c>
      <c r="E519" s="7" t="s">
        <v>69</v>
      </c>
      <c r="F519" s="8">
        <v>7000</v>
      </c>
      <c r="G519" s="8">
        <v>7000</v>
      </c>
      <c r="H519" s="8">
        <v>1700</v>
      </c>
      <c r="I519" s="9">
        <v>7000</v>
      </c>
    </row>
    <row r="520" spans="1:10" ht="15" customHeight="1" x14ac:dyDescent="0.25">
      <c r="A520" s="6" t="s">
        <v>270</v>
      </c>
      <c r="B520" s="6" t="s">
        <v>326</v>
      </c>
      <c r="C520" s="6" t="s">
        <v>80</v>
      </c>
      <c r="D520" s="6" t="s">
        <v>25</v>
      </c>
      <c r="E520" s="7" t="s">
        <v>26</v>
      </c>
      <c r="F520" s="8">
        <v>2000</v>
      </c>
      <c r="G520" s="8">
        <v>2000</v>
      </c>
      <c r="H520" s="8">
        <v>0</v>
      </c>
      <c r="I520" s="9">
        <v>2000</v>
      </c>
    </row>
    <row r="521" spans="1:10" ht="15" customHeight="1" x14ac:dyDescent="0.25">
      <c r="A521" s="6" t="s">
        <v>270</v>
      </c>
      <c r="B521" s="6" t="s">
        <v>326</v>
      </c>
      <c r="C521" s="6" t="s">
        <v>80</v>
      </c>
      <c r="D521" s="6" t="s">
        <v>33</v>
      </c>
      <c r="E521" s="7" t="s">
        <v>34</v>
      </c>
      <c r="F521" s="8">
        <v>1000</v>
      </c>
      <c r="G521" s="8">
        <v>1000</v>
      </c>
      <c r="H521" s="8">
        <v>0</v>
      </c>
      <c r="I521" s="9">
        <v>1000</v>
      </c>
    </row>
    <row r="522" spans="1:10" ht="15" customHeight="1" x14ac:dyDescent="0.25">
      <c r="A522" s="6" t="s">
        <v>270</v>
      </c>
      <c r="B522" s="6" t="s">
        <v>326</v>
      </c>
      <c r="C522" s="6" t="s">
        <v>80</v>
      </c>
      <c r="D522" s="6" t="s">
        <v>98</v>
      </c>
      <c r="E522" s="7" t="s">
        <v>99</v>
      </c>
      <c r="F522" s="8">
        <v>2000</v>
      </c>
      <c r="G522" s="8">
        <v>2000</v>
      </c>
      <c r="H522" s="8">
        <v>484</v>
      </c>
      <c r="I522" s="9">
        <v>2000</v>
      </c>
    </row>
    <row r="523" spans="1:10" x14ac:dyDescent="0.25">
      <c r="A523" s="39" t="s">
        <v>327</v>
      </c>
      <c r="B523" s="40"/>
      <c r="C523" s="40"/>
      <c r="D523" s="40"/>
      <c r="E523" s="40"/>
      <c r="F523" s="10">
        <v>504000</v>
      </c>
      <c r="G523" s="10">
        <v>504000</v>
      </c>
      <c r="H523" s="10">
        <v>382853</v>
      </c>
      <c r="I523" s="10">
        <f>SUM(I513:I522)</f>
        <v>573000</v>
      </c>
    </row>
    <row r="524" spans="1:10" ht="15" customHeight="1" x14ac:dyDescent="0.25">
      <c r="A524" s="6" t="s">
        <v>270</v>
      </c>
      <c r="B524" s="6" t="s">
        <v>328</v>
      </c>
      <c r="C524" s="6" t="s">
        <v>80</v>
      </c>
      <c r="D524" s="6" t="s">
        <v>92</v>
      </c>
      <c r="E524" s="7" t="s">
        <v>93</v>
      </c>
      <c r="F524" s="8">
        <v>1450000</v>
      </c>
      <c r="G524" s="8">
        <v>1450000</v>
      </c>
      <c r="H524" s="8">
        <v>1211968</v>
      </c>
      <c r="I524" s="9">
        <v>1625000</v>
      </c>
      <c r="J524" s="2" t="s">
        <v>447</v>
      </c>
    </row>
    <row r="525" spans="1:10" ht="15" customHeight="1" x14ac:dyDescent="0.25">
      <c r="A525" s="6" t="s">
        <v>270</v>
      </c>
      <c r="B525" s="6" t="s">
        <v>328</v>
      </c>
      <c r="C525" s="6" t="s">
        <v>80</v>
      </c>
      <c r="D525" s="6" t="s">
        <v>44</v>
      </c>
      <c r="E525" s="7" t="s">
        <v>45</v>
      </c>
      <c r="F525" s="8">
        <v>370000</v>
      </c>
      <c r="G525" s="8">
        <v>370000</v>
      </c>
      <c r="H525" s="8">
        <v>303492</v>
      </c>
      <c r="I525" s="9">
        <v>410000</v>
      </c>
    </row>
    <row r="526" spans="1:10" ht="15" customHeight="1" x14ac:dyDescent="0.25">
      <c r="A526" s="6" t="s">
        <v>270</v>
      </c>
      <c r="B526" s="6" t="s">
        <v>328</v>
      </c>
      <c r="C526" s="6" t="s">
        <v>80</v>
      </c>
      <c r="D526" s="6" t="s">
        <v>46</v>
      </c>
      <c r="E526" s="7" t="s">
        <v>47</v>
      </c>
      <c r="F526" s="8">
        <v>135000</v>
      </c>
      <c r="G526" s="8">
        <v>135000</v>
      </c>
      <c r="H526" s="8">
        <v>109251</v>
      </c>
      <c r="I526" s="9">
        <v>150000</v>
      </c>
    </row>
    <row r="527" spans="1:10" ht="15" customHeight="1" x14ac:dyDescent="0.25">
      <c r="A527" s="6" t="s">
        <v>270</v>
      </c>
      <c r="B527" s="6" t="s">
        <v>328</v>
      </c>
      <c r="C527" s="6" t="s">
        <v>80</v>
      </c>
      <c r="D527" s="6" t="s">
        <v>52</v>
      </c>
      <c r="E527" s="7" t="s">
        <v>53</v>
      </c>
      <c r="F527" s="8">
        <v>3000</v>
      </c>
      <c r="G527" s="8">
        <v>3000</v>
      </c>
      <c r="H527" s="8">
        <v>1372</v>
      </c>
      <c r="I527" s="9">
        <v>3000</v>
      </c>
    </row>
    <row r="528" spans="1:10" ht="15" customHeight="1" x14ac:dyDescent="0.25">
      <c r="A528" s="6" t="s">
        <v>270</v>
      </c>
      <c r="B528" s="6" t="s">
        <v>328</v>
      </c>
      <c r="C528" s="6" t="s">
        <v>80</v>
      </c>
      <c r="D528" s="6" t="s">
        <v>23</v>
      </c>
      <c r="E528" s="7" t="s">
        <v>24</v>
      </c>
      <c r="F528" s="8">
        <v>2000</v>
      </c>
      <c r="G528" s="8">
        <v>2000</v>
      </c>
      <c r="H528" s="8">
        <v>1428</v>
      </c>
      <c r="I528" s="9">
        <v>2000</v>
      </c>
    </row>
    <row r="529" spans="1:9" ht="15" customHeight="1" x14ac:dyDescent="0.25">
      <c r="A529" s="6" t="s">
        <v>270</v>
      </c>
      <c r="B529" s="6" t="s">
        <v>328</v>
      </c>
      <c r="C529" s="6" t="s">
        <v>80</v>
      </c>
      <c r="D529" s="6" t="s">
        <v>64</v>
      </c>
      <c r="E529" s="7" t="s">
        <v>65</v>
      </c>
      <c r="F529" s="8">
        <v>8000</v>
      </c>
      <c r="G529" s="8">
        <v>4000</v>
      </c>
      <c r="H529" s="8">
        <v>2036</v>
      </c>
      <c r="I529" s="9">
        <v>4000</v>
      </c>
    </row>
    <row r="530" spans="1:9" ht="15" customHeight="1" x14ac:dyDescent="0.25">
      <c r="A530" s="6" t="s">
        <v>270</v>
      </c>
      <c r="B530" s="6" t="s">
        <v>328</v>
      </c>
      <c r="C530" s="6" t="s">
        <v>80</v>
      </c>
      <c r="D530" s="6" t="s">
        <v>68</v>
      </c>
      <c r="E530" s="7" t="s">
        <v>69</v>
      </c>
      <c r="F530" s="8">
        <v>15000</v>
      </c>
      <c r="G530" s="8">
        <v>21000</v>
      </c>
      <c r="H530" s="8">
        <v>17879</v>
      </c>
      <c r="I530" s="9">
        <v>22000</v>
      </c>
    </row>
    <row r="531" spans="1:9" ht="15" customHeight="1" x14ac:dyDescent="0.25">
      <c r="A531" s="6" t="s">
        <v>270</v>
      </c>
      <c r="B531" s="6" t="s">
        <v>328</v>
      </c>
      <c r="C531" s="6" t="s">
        <v>80</v>
      </c>
      <c r="D531" s="6" t="s">
        <v>25</v>
      </c>
      <c r="E531" s="7" t="s">
        <v>26</v>
      </c>
      <c r="F531" s="8">
        <v>15000</v>
      </c>
      <c r="G531" s="8">
        <v>13000</v>
      </c>
      <c r="H531" s="8">
        <v>10500</v>
      </c>
      <c r="I531" s="9">
        <v>15000</v>
      </c>
    </row>
    <row r="532" spans="1:9" ht="15" customHeight="1" x14ac:dyDescent="0.25">
      <c r="A532" s="6" t="s">
        <v>270</v>
      </c>
      <c r="B532" s="6" t="s">
        <v>328</v>
      </c>
      <c r="C532" s="6" t="s">
        <v>80</v>
      </c>
      <c r="D532" s="6" t="s">
        <v>33</v>
      </c>
      <c r="E532" s="7" t="s">
        <v>34</v>
      </c>
      <c r="F532" s="8">
        <v>3000</v>
      </c>
      <c r="G532" s="8">
        <v>3000</v>
      </c>
      <c r="H532" s="8">
        <v>0</v>
      </c>
      <c r="I532" s="9">
        <v>3000</v>
      </c>
    </row>
    <row r="533" spans="1:9" ht="15" customHeight="1" x14ac:dyDescent="0.25">
      <c r="A533" s="6" t="s">
        <v>270</v>
      </c>
      <c r="B533" s="6" t="s">
        <v>328</v>
      </c>
      <c r="C533" s="6" t="s">
        <v>80</v>
      </c>
      <c r="D533" s="6" t="s">
        <v>98</v>
      </c>
      <c r="E533" s="7" t="s">
        <v>99</v>
      </c>
      <c r="F533" s="8">
        <v>5000</v>
      </c>
      <c r="G533" s="8">
        <v>5000</v>
      </c>
      <c r="H533" s="8">
        <v>4262</v>
      </c>
      <c r="I533" s="9">
        <v>6000</v>
      </c>
    </row>
    <row r="534" spans="1:9" ht="15" customHeight="1" x14ac:dyDescent="0.25">
      <c r="A534" s="6" t="s">
        <v>270</v>
      </c>
      <c r="B534" s="6" t="s">
        <v>328</v>
      </c>
      <c r="C534" s="6" t="s">
        <v>80</v>
      </c>
      <c r="D534" s="6" t="s">
        <v>83</v>
      </c>
      <c r="E534" s="7" t="s">
        <v>84</v>
      </c>
      <c r="F534" s="8">
        <v>0</v>
      </c>
      <c r="G534" s="8">
        <v>0</v>
      </c>
      <c r="H534" s="8">
        <v>1000</v>
      </c>
      <c r="I534" s="9">
        <v>0</v>
      </c>
    </row>
    <row r="535" spans="1:9" x14ac:dyDescent="0.25">
      <c r="A535" s="39" t="s">
        <v>329</v>
      </c>
      <c r="B535" s="40"/>
      <c r="C535" s="40"/>
      <c r="D535" s="40"/>
      <c r="E535" s="40"/>
      <c r="F535" s="10">
        <v>2006000</v>
      </c>
      <c r="G535" s="10">
        <v>2006000</v>
      </c>
      <c r="H535" s="10">
        <v>1663188</v>
      </c>
      <c r="I535" s="10">
        <f>SUM(I524:I534)</f>
        <v>2240000</v>
      </c>
    </row>
    <row r="536" spans="1:9" ht="15" customHeight="1" x14ac:dyDescent="0.25">
      <c r="A536" s="6" t="s">
        <v>270</v>
      </c>
      <c r="B536" s="6" t="s">
        <v>330</v>
      </c>
      <c r="C536" s="6" t="s">
        <v>80</v>
      </c>
      <c r="D536" s="6" t="s">
        <v>92</v>
      </c>
      <c r="E536" s="7" t="s">
        <v>93</v>
      </c>
      <c r="F536" s="8">
        <v>330000</v>
      </c>
      <c r="G536" s="8">
        <v>330000</v>
      </c>
      <c r="H536" s="8">
        <v>260256</v>
      </c>
      <c r="I536" s="9">
        <v>370000</v>
      </c>
    </row>
    <row r="537" spans="1:9" ht="15" customHeight="1" x14ac:dyDescent="0.25">
      <c r="A537" s="6" t="s">
        <v>270</v>
      </c>
      <c r="B537" s="6" t="s">
        <v>330</v>
      </c>
      <c r="C537" s="6" t="s">
        <v>80</v>
      </c>
      <c r="D537" s="6" t="s">
        <v>44</v>
      </c>
      <c r="E537" s="7" t="s">
        <v>45</v>
      </c>
      <c r="F537" s="8">
        <v>83000</v>
      </c>
      <c r="G537" s="8">
        <v>83000</v>
      </c>
      <c r="H537" s="8">
        <v>65064</v>
      </c>
      <c r="I537" s="9">
        <v>90000</v>
      </c>
    </row>
    <row r="538" spans="1:9" ht="15" customHeight="1" x14ac:dyDescent="0.25">
      <c r="A538" s="6" t="s">
        <v>270</v>
      </c>
      <c r="B538" s="6" t="s">
        <v>330</v>
      </c>
      <c r="C538" s="6" t="s">
        <v>80</v>
      </c>
      <c r="D538" s="6" t="s">
        <v>46</v>
      </c>
      <c r="E538" s="7" t="s">
        <v>47</v>
      </c>
      <c r="F538" s="8">
        <v>32000</v>
      </c>
      <c r="G538" s="8">
        <v>32000</v>
      </c>
      <c r="H538" s="8">
        <v>23423</v>
      </c>
      <c r="I538" s="9">
        <v>35000</v>
      </c>
    </row>
    <row r="539" spans="1:9" ht="15" customHeight="1" x14ac:dyDescent="0.25">
      <c r="A539" s="6" t="s">
        <v>270</v>
      </c>
      <c r="B539" s="6" t="s">
        <v>330</v>
      </c>
      <c r="C539" s="6" t="s">
        <v>80</v>
      </c>
      <c r="D539" s="6" t="s">
        <v>130</v>
      </c>
      <c r="E539" s="7" t="s">
        <v>131</v>
      </c>
      <c r="F539" s="8">
        <v>0</v>
      </c>
      <c r="G539" s="8">
        <v>2000</v>
      </c>
      <c r="H539" s="8">
        <v>0</v>
      </c>
      <c r="I539" s="9">
        <v>2000</v>
      </c>
    </row>
    <row r="540" spans="1:9" ht="15" customHeight="1" x14ac:dyDescent="0.25">
      <c r="A540" s="6" t="s">
        <v>270</v>
      </c>
      <c r="B540" s="6" t="s">
        <v>330</v>
      </c>
      <c r="C540" s="6" t="s">
        <v>80</v>
      </c>
      <c r="D540" s="6" t="s">
        <v>52</v>
      </c>
      <c r="E540" s="7" t="s">
        <v>53</v>
      </c>
      <c r="F540" s="8">
        <v>2000</v>
      </c>
      <c r="G540" s="8">
        <v>1000</v>
      </c>
      <c r="H540" s="8">
        <v>0</v>
      </c>
      <c r="I540" s="9">
        <v>2000</v>
      </c>
    </row>
    <row r="541" spans="1:9" ht="15" customHeight="1" x14ac:dyDescent="0.25">
      <c r="A541" s="6" t="s">
        <v>270</v>
      </c>
      <c r="B541" s="6" t="s">
        <v>330</v>
      </c>
      <c r="C541" s="6" t="s">
        <v>80</v>
      </c>
      <c r="D541" s="6" t="s">
        <v>23</v>
      </c>
      <c r="E541" s="7" t="s">
        <v>24</v>
      </c>
      <c r="F541" s="8">
        <v>2000</v>
      </c>
      <c r="G541" s="8">
        <v>2000</v>
      </c>
      <c r="H541" s="8">
        <v>0</v>
      </c>
      <c r="I541" s="9">
        <v>2000</v>
      </c>
    </row>
    <row r="542" spans="1:9" ht="15" customHeight="1" x14ac:dyDescent="0.25">
      <c r="A542" s="6" t="s">
        <v>270</v>
      </c>
      <c r="B542" s="6" t="s">
        <v>330</v>
      </c>
      <c r="C542" s="6" t="s">
        <v>80</v>
      </c>
      <c r="D542" s="6" t="s">
        <v>64</v>
      </c>
      <c r="E542" s="7" t="s">
        <v>65</v>
      </c>
      <c r="F542" s="8">
        <v>3000</v>
      </c>
      <c r="G542" s="8">
        <v>3000</v>
      </c>
      <c r="H542" s="8">
        <v>2406</v>
      </c>
      <c r="I542" s="9">
        <v>3000</v>
      </c>
    </row>
    <row r="543" spans="1:9" ht="15" customHeight="1" x14ac:dyDescent="0.25">
      <c r="A543" s="6" t="s">
        <v>270</v>
      </c>
      <c r="B543" s="6" t="s">
        <v>330</v>
      </c>
      <c r="C543" s="6" t="s">
        <v>80</v>
      </c>
      <c r="D543" s="6" t="s">
        <v>68</v>
      </c>
      <c r="E543" s="7" t="s">
        <v>69</v>
      </c>
      <c r="F543" s="8">
        <v>5000</v>
      </c>
      <c r="G543" s="8">
        <v>6000</v>
      </c>
      <c r="H543" s="8">
        <v>5700</v>
      </c>
      <c r="I543" s="9">
        <v>6000</v>
      </c>
    </row>
    <row r="544" spans="1:9" ht="15" customHeight="1" x14ac:dyDescent="0.25">
      <c r="A544" s="6" t="s">
        <v>270</v>
      </c>
      <c r="B544" s="6" t="s">
        <v>330</v>
      </c>
      <c r="C544" s="6" t="s">
        <v>80</v>
      </c>
      <c r="D544" s="6" t="s">
        <v>33</v>
      </c>
      <c r="E544" s="7" t="s">
        <v>34</v>
      </c>
      <c r="F544" s="8">
        <v>2000</v>
      </c>
      <c r="G544" s="8">
        <v>2000</v>
      </c>
      <c r="H544" s="8">
        <v>0</v>
      </c>
      <c r="I544" s="9">
        <v>2000</v>
      </c>
    </row>
    <row r="545" spans="1:10" ht="15" customHeight="1" x14ac:dyDescent="0.25">
      <c r="A545" s="6" t="s">
        <v>270</v>
      </c>
      <c r="B545" s="6" t="s">
        <v>330</v>
      </c>
      <c r="C545" s="6" t="s">
        <v>80</v>
      </c>
      <c r="D545" s="6" t="s">
        <v>98</v>
      </c>
      <c r="E545" s="7" t="s">
        <v>99</v>
      </c>
      <c r="F545" s="8">
        <v>2000</v>
      </c>
      <c r="G545" s="8">
        <v>2000</v>
      </c>
      <c r="H545" s="8">
        <v>318</v>
      </c>
      <c r="I545" s="9">
        <v>2000</v>
      </c>
    </row>
    <row r="546" spans="1:10" x14ac:dyDescent="0.25">
      <c r="A546" s="39" t="s">
        <v>331</v>
      </c>
      <c r="B546" s="40"/>
      <c r="C546" s="40"/>
      <c r="D546" s="40"/>
      <c r="E546" s="40"/>
      <c r="F546" s="10">
        <v>461000</v>
      </c>
      <c r="G546" s="10">
        <v>463000</v>
      </c>
      <c r="H546" s="10">
        <v>357167</v>
      </c>
      <c r="I546" s="10">
        <f>SUM(I536:I545)</f>
        <v>514000</v>
      </c>
    </row>
    <row r="547" spans="1:10" ht="15" customHeight="1" x14ac:dyDescent="0.25">
      <c r="A547" s="6" t="s">
        <v>270</v>
      </c>
      <c r="B547" s="6" t="s">
        <v>332</v>
      </c>
      <c r="C547" s="6" t="s">
        <v>80</v>
      </c>
      <c r="D547" s="6" t="s">
        <v>92</v>
      </c>
      <c r="E547" s="7" t="s">
        <v>93</v>
      </c>
      <c r="F547" s="8">
        <v>720000</v>
      </c>
      <c r="G547" s="8">
        <v>720000</v>
      </c>
      <c r="H547" s="8">
        <v>577992</v>
      </c>
      <c r="I547" s="9">
        <v>790000</v>
      </c>
    </row>
    <row r="548" spans="1:10" ht="15" customHeight="1" x14ac:dyDescent="0.25">
      <c r="A548" s="6" t="s">
        <v>270</v>
      </c>
      <c r="B548" s="6" t="s">
        <v>332</v>
      </c>
      <c r="C548" s="6" t="s">
        <v>80</v>
      </c>
      <c r="D548" s="6" t="s">
        <v>44</v>
      </c>
      <c r="E548" s="7" t="s">
        <v>45</v>
      </c>
      <c r="F548" s="8">
        <v>185000</v>
      </c>
      <c r="G548" s="8">
        <v>185000</v>
      </c>
      <c r="H548" s="8">
        <v>144499</v>
      </c>
      <c r="I548" s="9">
        <v>200000</v>
      </c>
    </row>
    <row r="549" spans="1:10" ht="15" customHeight="1" x14ac:dyDescent="0.25">
      <c r="A549" s="6" t="s">
        <v>270</v>
      </c>
      <c r="B549" s="6" t="s">
        <v>332</v>
      </c>
      <c r="C549" s="6" t="s">
        <v>80</v>
      </c>
      <c r="D549" s="6" t="s">
        <v>46</v>
      </c>
      <c r="E549" s="7" t="s">
        <v>47</v>
      </c>
      <c r="F549" s="8">
        <v>68000</v>
      </c>
      <c r="G549" s="8">
        <v>68000</v>
      </c>
      <c r="H549" s="8">
        <v>52021</v>
      </c>
      <c r="I549" s="9">
        <v>75000</v>
      </c>
    </row>
    <row r="550" spans="1:10" ht="15" customHeight="1" x14ac:dyDescent="0.25">
      <c r="A550" s="6" t="s">
        <v>270</v>
      </c>
      <c r="B550" s="6" t="s">
        <v>332</v>
      </c>
      <c r="C550" s="6" t="s">
        <v>80</v>
      </c>
      <c r="D550" s="6" t="s">
        <v>52</v>
      </c>
      <c r="E550" s="7" t="s">
        <v>53</v>
      </c>
      <c r="F550" s="8">
        <v>2000</v>
      </c>
      <c r="G550" s="8">
        <v>2000</v>
      </c>
      <c r="H550" s="8">
        <v>1200</v>
      </c>
      <c r="I550" s="9">
        <v>5000</v>
      </c>
    </row>
    <row r="551" spans="1:10" ht="15" customHeight="1" x14ac:dyDescent="0.25">
      <c r="A551" s="6" t="s">
        <v>270</v>
      </c>
      <c r="B551" s="6" t="s">
        <v>332</v>
      </c>
      <c r="C551" s="6" t="s">
        <v>80</v>
      </c>
      <c r="D551" s="6" t="s">
        <v>23</v>
      </c>
      <c r="E551" s="7" t="s">
        <v>24</v>
      </c>
      <c r="F551" s="8">
        <v>2000</v>
      </c>
      <c r="G551" s="8">
        <v>2000</v>
      </c>
      <c r="H551" s="8">
        <v>179</v>
      </c>
      <c r="I551" s="9">
        <v>2000</v>
      </c>
    </row>
    <row r="552" spans="1:10" ht="15" customHeight="1" x14ac:dyDescent="0.25">
      <c r="A552" s="6" t="s">
        <v>270</v>
      </c>
      <c r="B552" s="6" t="s">
        <v>332</v>
      </c>
      <c r="C552" s="6" t="s">
        <v>80</v>
      </c>
      <c r="D552" s="6" t="s">
        <v>64</v>
      </c>
      <c r="E552" s="7" t="s">
        <v>65</v>
      </c>
      <c r="F552" s="8">
        <v>7000</v>
      </c>
      <c r="G552" s="8">
        <v>7000</v>
      </c>
      <c r="H552" s="8">
        <v>1783</v>
      </c>
      <c r="I552" s="9">
        <v>5000</v>
      </c>
    </row>
    <row r="553" spans="1:10" ht="15" customHeight="1" x14ac:dyDescent="0.25">
      <c r="A553" s="6" t="s">
        <v>270</v>
      </c>
      <c r="B553" s="6" t="s">
        <v>332</v>
      </c>
      <c r="C553" s="6" t="s">
        <v>80</v>
      </c>
      <c r="D553" s="6" t="s">
        <v>68</v>
      </c>
      <c r="E553" s="7" t="s">
        <v>69</v>
      </c>
      <c r="F553" s="8">
        <v>30000</v>
      </c>
      <c r="G553" s="8">
        <v>30000</v>
      </c>
      <c r="H553" s="8">
        <v>26462.5</v>
      </c>
      <c r="I553" s="9">
        <v>30000</v>
      </c>
    </row>
    <row r="554" spans="1:10" ht="15" customHeight="1" x14ac:dyDescent="0.25">
      <c r="A554" s="6" t="s">
        <v>270</v>
      </c>
      <c r="B554" s="6" t="s">
        <v>332</v>
      </c>
      <c r="C554" s="6" t="s">
        <v>80</v>
      </c>
      <c r="D554" s="6" t="s">
        <v>98</v>
      </c>
      <c r="E554" s="7" t="s">
        <v>99</v>
      </c>
      <c r="F554" s="8">
        <v>4000</v>
      </c>
      <c r="G554" s="8">
        <v>4000</v>
      </c>
      <c r="H554" s="8">
        <v>3381</v>
      </c>
      <c r="I554" s="9">
        <v>6000</v>
      </c>
    </row>
    <row r="555" spans="1:10" x14ac:dyDescent="0.25">
      <c r="A555" s="39" t="s">
        <v>333</v>
      </c>
      <c r="B555" s="40"/>
      <c r="C555" s="40"/>
      <c r="D555" s="40"/>
      <c r="E555" s="40"/>
      <c r="F555" s="10">
        <v>1018000</v>
      </c>
      <c r="G555" s="10">
        <v>1018000</v>
      </c>
      <c r="H555" s="10">
        <v>807517.5</v>
      </c>
      <c r="I555" s="10">
        <f>SUM(I547:I554)</f>
        <v>1113000</v>
      </c>
    </row>
    <row r="556" spans="1:10" ht="15" customHeight="1" x14ac:dyDescent="0.25">
      <c r="A556" s="41" t="s">
        <v>334</v>
      </c>
      <c r="B556" s="42"/>
      <c r="C556" s="42"/>
      <c r="D556" s="42"/>
      <c r="E556" s="42"/>
      <c r="F556" s="12">
        <v>12340000</v>
      </c>
      <c r="G556" s="12">
        <v>13984341</v>
      </c>
      <c r="H556" s="12">
        <v>10145856.26</v>
      </c>
      <c r="I556" s="12">
        <f>SUM(I375,I386,I394,I410,I419,I427,I443,I453,I460,I495,I499,I501,I512,I523,I535,I546,I555)</f>
        <v>13521579</v>
      </c>
    </row>
    <row r="557" spans="1:10" ht="15" customHeight="1" x14ac:dyDescent="0.25">
      <c r="A557" s="6" t="s">
        <v>335</v>
      </c>
      <c r="B557" s="6" t="s">
        <v>336</v>
      </c>
      <c r="C557" s="6" t="s">
        <v>32</v>
      </c>
      <c r="D557" s="6" t="s">
        <v>25</v>
      </c>
      <c r="E557" s="7" t="s">
        <v>26</v>
      </c>
      <c r="F557" s="8">
        <v>5000</v>
      </c>
      <c r="G557" s="8">
        <v>5000</v>
      </c>
      <c r="H557" s="8">
        <v>0</v>
      </c>
      <c r="I557" s="9">
        <v>5000</v>
      </c>
    </row>
    <row r="558" spans="1:10" x14ac:dyDescent="0.25">
      <c r="A558" s="39" t="s">
        <v>337</v>
      </c>
      <c r="B558" s="40"/>
      <c r="C558" s="40"/>
      <c r="D558" s="40"/>
      <c r="E558" s="40"/>
      <c r="F558" s="10">
        <v>5000</v>
      </c>
      <c r="G558" s="10">
        <v>5000</v>
      </c>
      <c r="H558" s="10">
        <v>0</v>
      </c>
      <c r="I558" s="10">
        <f>SUM(I557)</f>
        <v>5000</v>
      </c>
    </row>
    <row r="559" spans="1:10" ht="15" customHeight="1" x14ac:dyDescent="0.25">
      <c r="A559" s="6" t="s">
        <v>335</v>
      </c>
      <c r="B559" s="6" t="s">
        <v>338</v>
      </c>
      <c r="C559" s="6" t="s">
        <v>279</v>
      </c>
      <c r="D559" s="6" t="s">
        <v>289</v>
      </c>
      <c r="E559" s="7" t="s">
        <v>290</v>
      </c>
      <c r="F559" s="8">
        <v>60000</v>
      </c>
      <c r="G559" s="8">
        <v>60000</v>
      </c>
      <c r="H559" s="8">
        <v>0</v>
      </c>
      <c r="I559" s="9">
        <v>100000</v>
      </c>
      <c r="J559" s="11"/>
    </row>
    <row r="560" spans="1:10" x14ac:dyDescent="0.25">
      <c r="A560" s="39" t="s">
        <v>339</v>
      </c>
      <c r="B560" s="40"/>
      <c r="C560" s="40"/>
      <c r="D560" s="40"/>
      <c r="E560" s="40"/>
      <c r="F560" s="10">
        <v>60000</v>
      </c>
      <c r="G560" s="10">
        <v>60000</v>
      </c>
      <c r="H560" s="10">
        <v>0</v>
      </c>
      <c r="I560" s="10">
        <f>SUM(I559)</f>
        <v>100000</v>
      </c>
    </row>
    <row r="561" spans="1:9" ht="15" customHeight="1" x14ac:dyDescent="0.25">
      <c r="A561" s="6" t="s">
        <v>335</v>
      </c>
      <c r="B561" s="6" t="s">
        <v>340</v>
      </c>
      <c r="C561" s="6" t="s">
        <v>341</v>
      </c>
      <c r="D561" s="6" t="s">
        <v>342</v>
      </c>
      <c r="E561" s="7" t="s">
        <v>343</v>
      </c>
      <c r="F561" s="8">
        <v>50000</v>
      </c>
      <c r="G561" s="8">
        <v>50000</v>
      </c>
      <c r="H561" s="8">
        <v>37500</v>
      </c>
      <c r="I561" s="9">
        <v>50000</v>
      </c>
    </row>
    <row r="562" spans="1:9" x14ac:dyDescent="0.25">
      <c r="A562" s="39" t="s">
        <v>344</v>
      </c>
      <c r="B562" s="40"/>
      <c r="C562" s="40"/>
      <c r="D562" s="40"/>
      <c r="E562" s="40"/>
      <c r="F562" s="10">
        <v>50000</v>
      </c>
      <c r="G562" s="10">
        <v>50000</v>
      </c>
      <c r="H562" s="10">
        <v>37500</v>
      </c>
      <c r="I562" s="10">
        <f>SUM(I561)</f>
        <v>50000</v>
      </c>
    </row>
    <row r="563" spans="1:9" ht="15" customHeight="1" x14ac:dyDescent="0.25">
      <c r="A563" s="6" t="s">
        <v>335</v>
      </c>
      <c r="B563" s="6" t="s">
        <v>345</v>
      </c>
      <c r="C563" s="6" t="s">
        <v>227</v>
      </c>
      <c r="D563" s="6" t="s">
        <v>25</v>
      </c>
      <c r="E563" s="7" t="s">
        <v>26</v>
      </c>
      <c r="F563" s="8">
        <v>16000</v>
      </c>
      <c r="G563" s="8">
        <v>16000</v>
      </c>
      <c r="H563" s="8">
        <v>0</v>
      </c>
      <c r="I563" s="9">
        <v>16000</v>
      </c>
    </row>
    <row r="564" spans="1:9" x14ac:dyDescent="0.25">
      <c r="A564" s="39" t="s">
        <v>346</v>
      </c>
      <c r="B564" s="40"/>
      <c r="C564" s="40"/>
      <c r="D564" s="40"/>
      <c r="E564" s="40"/>
      <c r="F564" s="10">
        <v>16000</v>
      </c>
      <c r="G564" s="10">
        <v>16000</v>
      </c>
      <c r="H564" s="10">
        <v>0</v>
      </c>
      <c r="I564" s="10">
        <f>SUM(I563)</f>
        <v>16000</v>
      </c>
    </row>
    <row r="565" spans="1:9" ht="15" customHeight="1" x14ac:dyDescent="0.25">
      <c r="A565" s="6" t="s">
        <v>335</v>
      </c>
      <c r="B565" s="6" t="s">
        <v>347</v>
      </c>
      <c r="C565" s="6" t="s">
        <v>348</v>
      </c>
      <c r="D565" s="6" t="s">
        <v>23</v>
      </c>
      <c r="E565" s="7" t="s">
        <v>24</v>
      </c>
      <c r="F565" s="8">
        <v>2500</v>
      </c>
      <c r="G565" s="8">
        <v>2800</v>
      </c>
      <c r="H565" s="8">
        <v>5045</v>
      </c>
      <c r="I565" s="9">
        <v>3000</v>
      </c>
    </row>
    <row r="566" spans="1:9" ht="15" customHeight="1" x14ac:dyDescent="0.25">
      <c r="A566" s="6" t="s">
        <v>335</v>
      </c>
      <c r="B566" s="6" t="s">
        <v>347</v>
      </c>
      <c r="C566" s="6" t="s">
        <v>348</v>
      </c>
      <c r="D566" s="6" t="s">
        <v>25</v>
      </c>
      <c r="E566" s="7" t="s">
        <v>26</v>
      </c>
      <c r="F566" s="8">
        <v>2500</v>
      </c>
      <c r="G566" s="8">
        <v>2200</v>
      </c>
      <c r="H566" s="8">
        <v>0</v>
      </c>
      <c r="I566" s="9">
        <v>4000</v>
      </c>
    </row>
    <row r="567" spans="1:9" x14ac:dyDescent="0.25">
      <c r="A567" s="39" t="s">
        <v>349</v>
      </c>
      <c r="B567" s="40"/>
      <c r="C567" s="40"/>
      <c r="D567" s="40"/>
      <c r="E567" s="40"/>
      <c r="F567" s="10">
        <v>5000</v>
      </c>
      <c r="G567" s="10">
        <v>5000</v>
      </c>
      <c r="H567" s="10">
        <v>5045</v>
      </c>
      <c r="I567" s="10">
        <f>SUM(I565:I566)</f>
        <v>7000</v>
      </c>
    </row>
    <row r="568" spans="1:9" ht="15" customHeight="1" x14ac:dyDescent="0.25">
      <c r="A568" s="6" t="s">
        <v>335</v>
      </c>
      <c r="B568" s="6" t="s">
        <v>350</v>
      </c>
      <c r="C568" s="6" t="s">
        <v>351</v>
      </c>
      <c r="D568" s="6" t="s">
        <v>15</v>
      </c>
      <c r="E568" s="7" t="s">
        <v>16</v>
      </c>
      <c r="F568" s="8">
        <v>15000</v>
      </c>
      <c r="G568" s="8">
        <v>15000</v>
      </c>
      <c r="H568" s="8">
        <v>0</v>
      </c>
      <c r="I568" s="9">
        <v>0</v>
      </c>
    </row>
    <row r="569" spans="1:9" x14ac:dyDescent="0.25">
      <c r="A569" s="39" t="s">
        <v>352</v>
      </c>
      <c r="B569" s="40"/>
      <c r="C569" s="40"/>
      <c r="D569" s="40"/>
      <c r="E569" s="40"/>
      <c r="F569" s="10">
        <v>15000</v>
      </c>
      <c r="G569" s="10">
        <v>15000</v>
      </c>
      <c r="H569" s="10">
        <v>0</v>
      </c>
      <c r="I569" s="10">
        <f>SUM(I568)</f>
        <v>0</v>
      </c>
    </row>
    <row r="570" spans="1:9" ht="15" customHeight="1" x14ac:dyDescent="0.25">
      <c r="A570" s="6" t="s">
        <v>335</v>
      </c>
      <c r="B570" s="6" t="s">
        <v>353</v>
      </c>
      <c r="C570" s="6" t="s">
        <v>354</v>
      </c>
      <c r="D570" s="6" t="s">
        <v>35</v>
      </c>
      <c r="E570" s="7" t="s">
        <v>36</v>
      </c>
      <c r="F570" s="8">
        <v>2000</v>
      </c>
      <c r="G570" s="8">
        <v>2000</v>
      </c>
      <c r="H570" s="8">
        <v>0</v>
      </c>
      <c r="I570" s="9">
        <v>2000</v>
      </c>
    </row>
    <row r="571" spans="1:9" x14ac:dyDescent="0.25">
      <c r="A571" s="39" t="s">
        <v>355</v>
      </c>
      <c r="B571" s="40"/>
      <c r="C571" s="40"/>
      <c r="D571" s="40"/>
      <c r="E571" s="40"/>
      <c r="F571" s="10">
        <v>2000</v>
      </c>
      <c r="G571" s="10">
        <v>2000</v>
      </c>
      <c r="H571" s="10">
        <v>0</v>
      </c>
      <c r="I571" s="10">
        <f>SUM(I570)</f>
        <v>2000</v>
      </c>
    </row>
    <row r="572" spans="1:9" ht="15" customHeight="1" x14ac:dyDescent="0.25">
      <c r="A572" s="41" t="s">
        <v>356</v>
      </c>
      <c r="B572" s="42"/>
      <c r="C572" s="42"/>
      <c r="D572" s="42"/>
      <c r="E572" s="42"/>
      <c r="F572" s="12">
        <v>153000</v>
      </c>
      <c r="G572" s="12">
        <v>153000</v>
      </c>
      <c r="H572" s="12">
        <v>42545</v>
      </c>
      <c r="I572" s="12">
        <f>SUM(I558,I560,I562,I564,I567,I569,I571)</f>
        <v>180000</v>
      </c>
    </row>
    <row r="573" spans="1:9" ht="15" customHeight="1" x14ac:dyDescent="0.25">
      <c r="A573" s="6" t="s">
        <v>357</v>
      </c>
      <c r="B573" s="6" t="s">
        <v>358</v>
      </c>
      <c r="C573" s="6" t="s">
        <v>359</v>
      </c>
      <c r="D573" s="6" t="s">
        <v>42</v>
      </c>
      <c r="E573" s="7" t="s">
        <v>43</v>
      </c>
      <c r="F573" s="8">
        <v>8000</v>
      </c>
      <c r="G573" s="8">
        <v>8000</v>
      </c>
      <c r="H573" s="8">
        <v>6240</v>
      </c>
      <c r="I573" s="9">
        <v>8000</v>
      </c>
    </row>
    <row r="574" spans="1:9" ht="15" customHeight="1" x14ac:dyDescent="0.25">
      <c r="A574" s="6" t="s">
        <v>357</v>
      </c>
      <c r="B574" s="6" t="s">
        <v>358</v>
      </c>
      <c r="C574" s="6" t="s">
        <v>359</v>
      </c>
      <c r="D574" s="6" t="s">
        <v>54</v>
      </c>
      <c r="E574" s="7" t="s">
        <v>55</v>
      </c>
      <c r="F574" s="8">
        <v>0</v>
      </c>
      <c r="G574" s="8">
        <v>5200</v>
      </c>
      <c r="H574" s="8">
        <v>5200</v>
      </c>
      <c r="I574" s="9">
        <v>5000</v>
      </c>
    </row>
    <row r="575" spans="1:9" ht="15" customHeight="1" x14ac:dyDescent="0.25">
      <c r="A575" s="6" t="s">
        <v>357</v>
      </c>
      <c r="B575" s="6" t="s">
        <v>358</v>
      </c>
      <c r="C575" s="6" t="s">
        <v>359</v>
      </c>
      <c r="D575" s="6" t="s">
        <v>23</v>
      </c>
      <c r="E575" s="7" t="s">
        <v>24</v>
      </c>
      <c r="F575" s="8">
        <v>37000</v>
      </c>
      <c r="G575" s="8">
        <v>37000</v>
      </c>
      <c r="H575" s="8">
        <v>40197</v>
      </c>
      <c r="I575" s="9">
        <v>42000</v>
      </c>
    </row>
    <row r="576" spans="1:9" ht="15" customHeight="1" x14ac:dyDescent="0.25">
      <c r="A576" s="6" t="s">
        <v>357</v>
      </c>
      <c r="B576" s="6" t="s">
        <v>358</v>
      </c>
      <c r="C576" s="6" t="s">
        <v>359</v>
      </c>
      <c r="D576" s="6" t="s">
        <v>25</v>
      </c>
      <c r="E576" s="7" t="s">
        <v>26</v>
      </c>
      <c r="F576" s="8">
        <v>15000</v>
      </c>
      <c r="G576" s="8">
        <v>9800</v>
      </c>
      <c r="H576" s="8">
        <v>61</v>
      </c>
      <c r="I576" s="9">
        <v>10000</v>
      </c>
    </row>
    <row r="577" spans="1:10" ht="15" customHeight="1" x14ac:dyDescent="0.25">
      <c r="A577" s="6" t="s">
        <v>357</v>
      </c>
      <c r="B577" s="6" t="s">
        <v>358</v>
      </c>
      <c r="C577" s="6" t="s">
        <v>359</v>
      </c>
      <c r="D577" s="6" t="s">
        <v>33</v>
      </c>
      <c r="E577" s="7" t="s">
        <v>34</v>
      </c>
      <c r="F577" s="8">
        <v>2000</v>
      </c>
      <c r="G577" s="8">
        <v>2000</v>
      </c>
      <c r="H577" s="8">
        <v>0</v>
      </c>
      <c r="I577" s="9">
        <v>0</v>
      </c>
    </row>
    <row r="578" spans="1:10" ht="15" customHeight="1" x14ac:dyDescent="0.25">
      <c r="A578" s="6" t="s">
        <v>357</v>
      </c>
      <c r="B578" s="6" t="s">
        <v>358</v>
      </c>
      <c r="C578" s="6" t="s">
        <v>359</v>
      </c>
      <c r="D578" s="6" t="s">
        <v>81</v>
      </c>
      <c r="E578" s="7" t="s">
        <v>82</v>
      </c>
      <c r="F578" s="8">
        <v>1000</v>
      </c>
      <c r="G578" s="8">
        <v>1000</v>
      </c>
      <c r="H578" s="8">
        <v>0</v>
      </c>
      <c r="I578" s="9">
        <v>1000</v>
      </c>
    </row>
    <row r="579" spans="1:10" ht="15" customHeight="1" x14ac:dyDescent="0.25">
      <c r="A579" s="6" t="s">
        <v>357</v>
      </c>
      <c r="B579" s="6" t="s">
        <v>358</v>
      </c>
      <c r="C579" s="6" t="s">
        <v>359</v>
      </c>
      <c r="D579" s="6" t="s">
        <v>85</v>
      </c>
      <c r="E579" s="7" t="s">
        <v>86</v>
      </c>
      <c r="F579" s="8">
        <v>93000</v>
      </c>
      <c r="G579" s="8">
        <v>93000</v>
      </c>
      <c r="H579" s="8">
        <v>44552</v>
      </c>
      <c r="I579" s="9">
        <v>80000</v>
      </c>
    </row>
    <row r="580" spans="1:10" x14ac:dyDescent="0.25">
      <c r="A580" s="39" t="s">
        <v>360</v>
      </c>
      <c r="B580" s="40"/>
      <c r="C580" s="40"/>
      <c r="D580" s="40"/>
      <c r="E580" s="40"/>
      <c r="F580" s="10">
        <v>156000</v>
      </c>
      <c r="G580" s="10">
        <v>156000</v>
      </c>
      <c r="H580" s="10">
        <v>96250</v>
      </c>
      <c r="I580" s="10">
        <f>SUM(I573:I579)</f>
        <v>146000</v>
      </c>
    </row>
    <row r="581" spans="1:10" ht="15" customHeight="1" x14ac:dyDescent="0.25">
      <c r="A581" s="41" t="s">
        <v>361</v>
      </c>
      <c r="B581" s="42"/>
      <c r="C581" s="42"/>
      <c r="D581" s="42"/>
      <c r="E581" s="42"/>
      <c r="F581" s="12">
        <v>156000</v>
      </c>
      <c r="G581" s="12">
        <v>156000</v>
      </c>
      <c r="H581" s="12">
        <v>96250</v>
      </c>
      <c r="I581" s="12">
        <f>SUM(I580)</f>
        <v>146000</v>
      </c>
    </row>
    <row r="582" spans="1:10" ht="15" customHeight="1" x14ac:dyDescent="0.25">
      <c r="A582" s="6" t="s">
        <v>362</v>
      </c>
      <c r="B582" s="6" t="s">
        <v>363</v>
      </c>
      <c r="C582" s="6" t="s">
        <v>364</v>
      </c>
      <c r="D582" s="6" t="s">
        <v>365</v>
      </c>
      <c r="E582" s="7" t="s">
        <v>366</v>
      </c>
      <c r="F582" s="8">
        <v>520000</v>
      </c>
      <c r="G582" s="8">
        <v>520000</v>
      </c>
      <c r="H582" s="8">
        <v>390000</v>
      </c>
      <c r="I582" s="9">
        <v>520000</v>
      </c>
    </row>
    <row r="583" spans="1:10" x14ac:dyDescent="0.25">
      <c r="A583" s="39" t="s">
        <v>367</v>
      </c>
      <c r="B583" s="40"/>
      <c r="C583" s="40"/>
      <c r="D583" s="40"/>
      <c r="E583" s="40"/>
      <c r="F583" s="10">
        <v>520000</v>
      </c>
      <c r="G583" s="10">
        <v>520000</v>
      </c>
      <c r="H583" s="10">
        <v>390000</v>
      </c>
      <c r="I583" s="10">
        <f>SUM(I582)</f>
        <v>520000</v>
      </c>
    </row>
    <row r="584" spans="1:10" ht="15" customHeight="1" x14ac:dyDescent="0.25">
      <c r="A584" s="6" t="s">
        <v>362</v>
      </c>
      <c r="B584" s="6" t="s">
        <v>368</v>
      </c>
      <c r="C584" s="6" t="s">
        <v>364</v>
      </c>
      <c r="D584" s="6" t="s">
        <v>365</v>
      </c>
      <c r="E584" s="7" t="s">
        <v>366</v>
      </c>
      <c r="F584" s="8">
        <v>450000</v>
      </c>
      <c r="G584" s="8">
        <v>450000</v>
      </c>
      <c r="H584" s="8">
        <v>337500</v>
      </c>
      <c r="I584" s="9">
        <v>467000</v>
      </c>
    </row>
    <row r="585" spans="1:10" x14ac:dyDescent="0.25">
      <c r="A585" s="39" t="s">
        <v>369</v>
      </c>
      <c r="B585" s="40"/>
      <c r="C585" s="40"/>
      <c r="D585" s="40"/>
      <c r="E585" s="40"/>
      <c r="F585" s="10">
        <v>450000</v>
      </c>
      <c r="G585" s="10">
        <v>450000</v>
      </c>
      <c r="H585" s="10">
        <v>337500</v>
      </c>
      <c r="I585" s="10">
        <f>SUM(I584)</f>
        <v>467000</v>
      </c>
    </row>
    <row r="586" spans="1:10" ht="15" customHeight="1" x14ac:dyDescent="0.25">
      <c r="A586" s="6" t="s">
        <v>362</v>
      </c>
      <c r="B586" s="6" t="s">
        <v>370</v>
      </c>
      <c r="C586" s="6" t="s">
        <v>202</v>
      </c>
      <c r="D586" s="6" t="s">
        <v>365</v>
      </c>
      <c r="E586" s="7" t="s">
        <v>366</v>
      </c>
      <c r="F586" s="8">
        <v>1879000</v>
      </c>
      <c r="G586" s="8">
        <v>2102724</v>
      </c>
      <c r="H586" s="8">
        <v>1632788.29</v>
      </c>
      <c r="I586" s="17">
        <v>2052000</v>
      </c>
    </row>
    <row r="587" spans="1:10" s="29" customFormat="1" ht="15" customHeight="1" x14ac:dyDescent="0.25">
      <c r="A587" s="6" t="s">
        <v>362</v>
      </c>
      <c r="B587" s="6" t="s">
        <v>370</v>
      </c>
      <c r="C587" s="6" t="s">
        <v>202</v>
      </c>
      <c r="D587" s="6" t="s">
        <v>365</v>
      </c>
      <c r="E587" s="7" t="s">
        <v>366</v>
      </c>
      <c r="F587" s="8">
        <v>0</v>
      </c>
      <c r="G587" s="8">
        <v>0</v>
      </c>
      <c r="H587" s="8"/>
      <c r="I587" s="9">
        <v>175000</v>
      </c>
      <c r="J587" s="30" t="s">
        <v>452</v>
      </c>
    </row>
    <row r="588" spans="1:10" s="29" customFormat="1" ht="15" customHeight="1" x14ac:dyDescent="0.25">
      <c r="A588" s="6" t="s">
        <v>362</v>
      </c>
      <c r="B588" s="6" t="s">
        <v>370</v>
      </c>
      <c r="C588" s="6" t="s">
        <v>202</v>
      </c>
      <c r="D588" s="6" t="s">
        <v>365</v>
      </c>
      <c r="E588" s="7" t="s">
        <v>366</v>
      </c>
      <c r="F588" s="8">
        <v>0</v>
      </c>
      <c r="G588" s="8">
        <v>0</v>
      </c>
      <c r="H588" s="8"/>
      <c r="I588" s="9">
        <v>135000</v>
      </c>
      <c r="J588" s="30" t="s">
        <v>453</v>
      </c>
    </row>
    <row r="589" spans="1:10" s="31" customFormat="1" x14ac:dyDescent="0.25">
      <c r="A589" s="6">
        <v>64</v>
      </c>
      <c r="B589" s="21" t="s">
        <v>370</v>
      </c>
      <c r="C589" s="6">
        <v>3113</v>
      </c>
      <c r="D589" s="6">
        <v>5331</v>
      </c>
      <c r="E589" s="7" t="s">
        <v>366</v>
      </c>
      <c r="F589" s="8">
        <v>0</v>
      </c>
      <c r="G589" s="8">
        <v>0</v>
      </c>
      <c r="H589" s="8"/>
      <c r="I589" s="9">
        <v>130000</v>
      </c>
      <c r="J589" s="30" t="s">
        <v>454</v>
      </c>
    </row>
    <row r="590" spans="1:10" ht="15" customHeight="1" x14ac:dyDescent="0.25">
      <c r="A590" s="6" t="s">
        <v>362</v>
      </c>
      <c r="B590" s="6" t="s">
        <v>370</v>
      </c>
      <c r="C590" s="6" t="s">
        <v>202</v>
      </c>
      <c r="D590" s="6" t="s">
        <v>371</v>
      </c>
      <c r="E590" s="7" t="s">
        <v>372</v>
      </c>
      <c r="F590" s="8">
        <v>0</v>
      </c>
      <c r="G590" s="8">
        <v>727548</v>
      </c>
      <c r="H590" s="8">
        <v>727548</v>
      </c>
      <c r="I590" s="9">
        <v>485032</v>
      </c>
    </row>
    <row r="591" spans="1:10" ht="15" customHeight="1" x14ac:dyDescent="0.25">
      <c r="A591" s="6" t="s">
        <v>362</v>
      </c>
      <c r="B591" s="6" t="s">
        <v>370</v>
      </c>
      <c r="C591" s="6" t="s">
        <v>202</v>
      </c>
      <c r="D591" s="6" t="s">
        <v>373</v>
      </c>
      <c r="E591" s="7" t="s">
        <v>374</v>
      </c>
      <c r="F591" s="8">
        <v>0</v>
      </c>
      <c r="G591" s="8">
        <v>53000</v>
      </c>
      <c r="H591" s="8">
        <v>53000</v>
      </c>
      <c r="I591" s="9">
        <v>0</v>
      </c>
    </row>
    <row r="592" spans="1:10" x14ac:dyDescent="0.25">
      <c r="A592" s="39" t="s">
        <v>375</v>
      </c>
      <c r="B592" s="40"/>
      <c r="C592" s="40"/>
      <c r="D592" s="40"/>
      <c r="E592" s="40"/>
      <c r="F592" s="10">
        <v>1879000</v>
      </c>
      <c r="G592" s="10">
        <v>2883272</v>
      </c>
      <c r="H592" s="10">
        <v>2413336.29</v>
      </c>
      <c r="I592" s="10">
        <f>SUM(I586:I591)</f>
        <v>2977032</v>
      </c>
    </row>
    <row r="593" spans="1:9" ht="15" customHeight="1" x14ac:dyDescent="0.25">
      <c r="A593" s="41" t="s">
        <v>376</v>
      </c>
      <c r="B593" s="42"/>
      <c r="C593" s="42"/>
      <c r="D593" s="42"/>
      <c r="E593" s="42"/>
      <c r="F593" s="12">
        <v>2849000</v>
      </c>
      <c r="G593" s="12">
        <v>3853272</v>
      </c>
      <c r="H593" s="12">
        <v>3140836.29</v>
      </c>
      <c r="I593" s="12">
        <f>SUM(I583,I585,I592)</f>
        <v>3964032</v>
      </c>
    </row>
    <row r="594" spans="1:9" ht="15" customHeight="1" x14ac:dyDescent="0.25">
      <c r="A594" s="6" t="s">
        <v>377</v>
      </c>
      <c r="B594" s="6" t="s">
        <v>378</v>
      </c>
      <c r="C594" s="6" t="s">
        <v>264</v>
      </c>
      <c r="D594" s="6" t="s">
        <v>308</v>
      </c>
      <c r="E594" s="7" t="s">
        <v>309</v>
      </c>
      <c r="F594" s="8">
        <v>69000</v>
      </c>
      <c r="G594" s="8">
        <v>69000</v>
      </c>
      <c r="H594" s="8">
        <v>52005.62</v>
      </c>
      <c r="I594" s="9">
        <v>60000</v>
      </c>
    </row>
    <row r="595" spans="1:9" ht="15" customHeight="1" x14ac:dyDescent="0.25">
      <c r="A595" s="6" t="s">
        <v>377</v>
      </c>
      <c r="B595" s="6" t="s">
        <v>378</v>
      </c>
      <c r="C595" s="6" t="s">
        <v>264</v>
      </c>
      <c r="D595" s="6" t="s">
        <v>116</v>
      </c>
      <c r="E595" s="7" t="s">
        <v>117</v>
      </c>
      <c r="F595" s="8">
        <v>5000</v>
      </c>
      <c r="G595" s="8">
        <v>5000</v>
      </c>
      <c r="H595" s="8">
        <v>3600</v>
      </c>
      <c r="I595" s="9">
        <v>4800</v>
      </c>
    </row>
    <row r="596" spans="1:9" x14ac:dyDescent="0.25">
      <c r="A596" s="39" t="s">
        <v>379</v>
      </c>
      <c r="B596" s="40"/>
      <c r="C596" s="40"/>
      <c r="D596" s="40"/>
      <c r="E596" s="40"/>
      <c r="F596" s="10">
        <v>74000</v>
      </c>
      <c r="G596" s="10">
        <v>74000</v>
      </c>
      <c r="H596" s="10">
        <v>55605.62</v>
      </c>
      <c r="I596" s="10">
        <f>SUM(I594:I595)</f>
        <v>64800</v>
      </c>
    </row>
    <row r="597" spans="1:9" ht="15" customHeight="1" x14ac:dyDescent="0.25">
      <c r="A597" s="6" t="s">
        <v>377</v>
      </c>
      <c r="B597" s="6" t="s">
        <v>380</v>
      </c>
      <c r="C597" s="6" t="s">
        <v>264</v>
      </c>
      <c r="D597" s="6" t="s">
        <v>308</v>
      </c>
      <c r="E597" s="7" t="s">
        <v>309</v>
      </c>
      <c r="F597" s="8">
        <v>25000</v>
      </c>
      <c r="G597" s="8">
        <v>25000</v>
      </c>
      <c r="H597" s="8">
        <v>18977.900000000001</v>
      </c>
      <c r="I597" s="9">
        <v>18000</v>
      </c>
    </row>
    <row r="598" spans="1:9" ht="15" customHeight="1" x14ac:dyDescent="0.25">
      <c r="A598" s="6" t="s">
        <v>377</v>
      </c>
      <c r="B598" s="6" t="s">
        <v>380</v>
      </c>
      <c r="C598" s="6" t="s">
        <v>264</v>
      </c>
      <c r="D598" s="6" t="s">
        <v>116</v>
      </c>
      <c r="E598" s="7" t="s">
        <v>117</v>
      </c>
      <c r="F598" s="8">
        <v>5000</v>
      </c>
      <c r="G598" s="8">
        <v>5000</v>
      </c>
      <c r="H598" s="8">
        <v>3600</v>
      </c>
      <c r="I598" s="9">
        <v>4800</v>
      </c>
    </row>
    <row r="599" spans="1:9" x14ac:dyDescent="0.25">
      <c r="A599" s="39" t="s">
        <v>381</v>
      </c>
      <c r="B599" s="40"/>
      <c r="C599" s="40"/>
      <c r="D599" s="40"/>
      <c r="E599" s="40"/>
      <c r="F599" s="10">
        <v>30000</v>
      </c>
      <c r="G599" s="10">
        <v>30000</v>
      </c>
      <c r="H599" s="10">
        <v>22577.9</v>
      </c>
      <c r="I599" s="10">
        <f>SUM(I597:I598)</f>
        <v>22800</v>
      </c>
    </row>
    <row r="600" spans="1:9" ht="15" customHeight="1" x14ac:dyDescent="0.25">
      <c r="A600" s="6" t="s">
        <v>377</v>
      </c>
      <c r="B600" s="6" t="s">
        <v>382</v>
      </c>
      <c r="C600" s="6" t="s">
        <v>158</v>
      </c>
      <c r="D600" s="6" t="s">
        <v>308</v>
      </c>
      <c r="E600" s="7" t="s">
        <v>309</v>
      </c>
      <c r="F600" s="8">
        <v>29000</v>
      </c>
      <c r="G600" s="8">
        <v>29000</v>
      </c>
      <c r="H600" s="8">
        <v>22475.78</v>
      </c>
      <c r="I600" s="9">
        <v>29000</v>
      </c>
    </row>
    <row r="601" spans="1:9" ht="15" customHeight="1" x14ac:dyDescent="0.25">
      <c r="A601" s="6" t="s">
        <v>377</v>
      </c>
      <c r="B601" s="6" t="s">
        <v>382</v>
      </c>
      <c r="C601" s="6" t="s">
        <v>158</v>
      </c>
      <c r="D601" s="6" t="s">
        <v>25</v>
      </c>
      <c r="E601" s="7" t="s">
        <v>26</v>
      </c>
      <c r="F601" s="8">
        <v>22000</v>
      </c>
      <c r="G601" s="8">
        <v>22000</v>
      </c>
      <c r="H601" s="8">
        <v>17876</v>
      </c>
      <c r="I601" s="9">
        <v>22000</v>
      </c>
    </row>
    <row r="602" spans="1:9" x14ac:dyDescent="0.25">
      <c r="A602" s="39" t="s">
        <v>383</v>
      </c>
      <c r="B602" s="40"/>
      <c r="C602" s="40"/>
      <c r="D602" s="40"/>
      <c r="E602" s="40"/>
      <c r="F602" s="10">
        <v>51000</v>
      </c>
      <c r="G602" s="10">
        <v>51000</v>
      </c>
      <c r="H602" s="10">
        <v>40351.78</v>
      </c>
      <c r="I602" s="10">
        <f>SUM(I600:I601)</f>
        <v>51000</v>
      </c>
    </row>
    <row r="603" spans="1:9" ht="15" customHeight="1" x14ac:dyDescent="0.25">
      <c r="A603" s="6" t="s">
        <v>377</v>
      </c>
      <c r="B603" s="6" t="s">
        <v>384</v>
      </c>
      <c r="C603" s="6" t="s">
        <v>385</v>
      </c>
      <c r="D603" s="6" t="s">
        <v>116</v>
      </c>
      <c r="E603" s="7" t="s">
        <v>117</v>
      </c>
      <c r="F603" s="8">
        <v>35000</v>
      </c>
      <c r="G603" s="8">
        <v>40000</v>
      </c>
      <c r="H603" s="8">
        <v>29716.81</v>
      </c>
      <c r="I603" s="9">
        <v>40000</v>
      </c>
    </row>
    <row r="604" spans="1:9" x14ac:dyDescent="0.25">
      <c r="A604" s="39" t="s">
        <v>386</v>
      </c>
      <c r="B604" s="40"/>
      <c r="C604" s="40"/>
      <c r="D604" s="40"/>
      <c r="E604" s="40"/>
      <c r="F604" s="10">
        <v>35000</v>
      </c>
      <c r="G604" s="10">
        <v>40000</v>
      </c>
      <c r="H604" s="10">
        <v>29716.91</v>
      </c>
      <c r="I604" s="10">
        <f>SUM(I603:I603)</f>
        <v>40000</v>
      </c>
    </row>
    <row r="605" spans="1:9" ht="15" customHeight="1" x14ac:dyDescent="0.25">
      <c r="A605" s="6" t="s">
        <v>377</v>
      </c>
      <c r="B605" s="6" t="s">
        <v>387</v>
      </c>
      <c r="C605" s="6" t="s">
        <v>388</v>
      </c>
      <c r="D605" s="6" t="s">
        <v>116</v>
      </c>
      <c r="E605" s="7" t="s">
        <v>117</v>
      </c>
      <c r="F605" s="8">
        <v>85000</v>
      </c>
      <c r="G605" s="8">
        <v>89239</v>
      </c>
      <c r="H605" s="8">
        <v>89239</v>
      </c>
      <c r="I605" s="9">
        <v>90000</v>
      </c>
    </row>
    <row r="606" spans="1:9" x14ac:dyDescent="0.25">
      <c r="A606" s="39" t="s">
        <v>389</v>
      </c>
      <c r="B606" s="40"/>
      <c r="C606" s="40"/>
      <c r="D606" s="40"/>
      <c r="E606" s="40"/>
      <c r="F606" s="10">
        <v>85000</v>
      </c>
      <c r="G606" s="10">
        <v>89239</v>
      </c>
      <c r="H606" s="10">
        <v>89239</v>
      </c>
      <c r="I606" s="10">
        <f>SUM(I605)</f>
        <v>90000</v>
      </c>
    </row>
    <row r="607" spans="1:9" ht="15" customHeight="1" x14ac:dyDescent="0.25">
      <c r="A607" s="41" t="s">
        <v>390</v>
      </c>
      <c r="B607" s="42"/>
      <c r="C607" s="42"/>
      <c r="D607" s="42"/>
      <c r="E607" s="42"/>
      <c r="F607" s="12">
        <v>275000</v>
      </c>
      <c r="G607" s="12">
        <v>284239</v>
      </c>
      <c r="H607" s="12">
        <f>SUM(H596,H599,H602,H604,H606)</f>
        <v>237491.21</v>
      </c>
      <c r="I607" s="12">
        <f>SUM(I596,I599,I602,I604,I606)</f>
        <v>268600</v>
      </c>
    </row>
    <row r="608" spans="1:9" ht="15" customHeight="1" x14ac:dyDescent="0.25">
      <c r="A608" s="6" t="s">
        <v>391</v>
      </c>
      <c r="B608" s="6" t="s">
        <v>392</v>
      </c>
      <c r="C608" s="6" t="s">
        <v>393</v>
      </c>
      <c r="D608" s="6" t="s">
        <v>25</v>
      </c>
      <c r="E608" s="7" t="s">
        <v>26</v>
      </c>
      <c r="F608" s="8">
        <v>100000</v>
      </c>
      <c r="G608" s="8">
        <v>100000</v>
      </c>
      <c r="H608" s="8">
        <v>45628</v>
      </c>
      <c r="I608" s="9">
        <v>100000</v>
      </c>
    </row>
    <row r="609" spans="1:10" ht="15" customHeight="1" x14ac:dyDescent="0.25">
      <c r="A609" s="6" t="s">
        <v>391</v>
      </c>
      <c r="B609" s="6" t="s">
        <v>392</v>
      </c>
      <c r="C609" s="6" t="s">
        <v>394</v>
      </c>
      <c r="D609" s="6" t="s">
        <v>54</v>
      </c>
      <c r="E609" s="7" t="s">
        <v>55</v>
      </c>
      <c r="F609" s="8">
        <v>50000</v>
      </c>
      <c r="G609" s="8">
        <v>50000</v>
      </c>
      <c r="H609" s="8">
        <v>15000</v>
      </c>
      <c r="I609" s="9">
        <v>20000</v>
      </c>
    </row>
    <row r="610" spans="1:10" ht="15" customHeight="1" x14ac:dyDescent="0.25">
      <c r="A610" s="6" t="s">
        <v>391</v>
      </c>
      <c r="B610" s="6" t="s">
        <v>392</v>
      </c>
      <c r="C610" s="6" t="s">
        <v>394</v>
      </c>
      <c r="D610" s="6" t="s">
        <v>94</v>
      </c>
      <c r="E610" s="7" t="s">
        <v>95</v>
      </c>
      <c r="F610" s="8">
        <v>0</v>
      </c>
      <c r="G610" s="8">
        <v>13600</v>
      </c>
      <c r="H610" s="8">
        <v>13552</v>
      </c>
      <c r="I610" s="9">
        <v>10000</v>
      </c>
    </row>
    <row r="611" spans="1:10" ht="15" customHeight="1" x14ac:dyDescent="0.25">
      <c r="A611" s="6" t="s">
        <v>391</v>
      </c>
      <c r="B611" s="6" t="s">
        <v>392</v>
      </c>
      <c r="C611" s="6" t="s">
        <v>394</v>
      </c>
      <c r="D611" s="6" t="s">
        <v>23</v>
      </c>
      <c r="E611" s="7" t="s">
        <v>24</v>
      </c>
      <c r="F611" s="8">
        <v>40000</v>
      </c>
      <c r="G611" s="8">
        <v>44300</v>
      </c>
      <c r="H611" s="8">
        <v>44250</v>
      </c>
      <c r="I611" s="9">
        <v>45000</v>
      </c>
    </row>
    <row r="612" spans="1:10" ht="15" customHeight="1" x14ac:dyDescent="0.25">
      <c r="A612" s="6" t="s">
        <v>391</v>
      </c>
      <c r="B612" s="6" t="s">
        <v>392</v>
      </c>
      <c r="C612" s="6" t="s">
        <v>394</v>
      </c>
      <c r="D612" s="6" t="s">
        <v>25</v>
      </c>
      <c r="E612" s="7" t="s">
        <v>26</v>
      </c>
      <c r="F612" s="8">
        <v>2670000</v>
      </c>
      <c r="G612" s="8">
        <v>2652100</v>
      </c>
      <c r="H612" s="8">
        <v>1635668.9</v>
      </c>
      <c r="I612" s="9">
        <v>2550000</v>
      </c>
      <c r="J612" s="22"/>
    </row>
    <row r="613" spans="1:10" ht="15" customHeight="1" x14ac:dyDescent="0.25">
      <c r="A613" s="6" t="s">
        <v>391</v>
      </c>
      <c r="B613" s="6" t="s">
        <v>392</v>
      </c>
      <c r="C613" s="6" t="s">
        <v>394</v>
      </c>
      <c r="D613" s="6" t="s">
        <v>33</v>
      </c>
      <c r="E613" s="7" t="s">
        <v>34</v>
      </c>
      <c r="F613" s="8">
        <v>10000</v>
      </c>
      <c r="G613" s="8">
        <v>10000</v>
      </c>
      <c r="H613" s="8">
        <v>0</v>
      </c>
      <c r="I613" s="9">
        <v>10000</v>
      </c>
    </row>
    <row r="614" spans="1:10" x14ac:dyDescent="0.25">
      <c r="A614" s="39" t="s">
        <v>395</v>
      </c>
      <c r="B614" s="40"/>
      <c r="C614" s="40"/>
      <c r="D614" s="40"/>
      <c r="E614" s="40"/>
      <c r="F614" s="10">
        <v>2870000</v>
      </c>
      <c r="G614" s="10">
        <v>2870000</v>
      </c>
      <c r="H614" s="10">
        <v>1754098.9</v>
      </c>
      <c r="I614" s="10">
        <f>SUM(I608:I613)</f>
        <v>2735000</v>
      </c>
    </row>
    <row r="615" spans="1:10" ht="15" customHeight="1" x14ac:dyDescent="0.25">
      <c r="A615" s="6" t="s">
        <v>391</v>
      </c>
      <c r="B615" s="6" t="s">
        <v>396</v>
      </c>
      <c r="C615" s="6" t="s">
        <v>160</v>
      </c>
      <c r="D615" s="6" t="s">
        <v>25</v>
      </c>
      <c r="E615" s="7" t="s">
        <v>26</v>
      </c>
      <c r="F615" s="8">
        <v>27000</v>
      </c>
      <c r="G615" s="8">
        <v>27000</v>
      </c>
      <c r="H615" s="8">
        <v>13500</v>
      </c>
      <c r="I615" s="9">
        <v>27000</v>
      </c>
    </row>
    <row r="616" spans="1:10" x14ac:dyDescent="0.25">
      <c r="A616" s="39" t="s">
        <v>397</v>
      </c>
      <c r="B616" s="40"/>
      <c r="C616" s="40"/>
      <c r="D616" s="40"/>
      <c r="E616" s="40"/>
      <c r="F616" s="10">
        <v>27000</v>
      </c>
      <c r="G616" s="10">
        <v>27000</v>
      </c>
      <c r="H616" s="10">
        <v>13500</v>
      </c>
      <c r="I616" s="10">
        <f>SUM(I615)</f>
        <v>27000</v>
      </c>
    </row>
    <row r="617" spans="1:10" ht="15" customHeight="1" x14ac:dyDescent="0.25">
      <c r="A617" s="6" t="s">
        <v>391</v>
      </c>
      <c r="B617" s="6" t="s">
        <v>398</v>
      </c>
      <c r="C617" s="6" t="s">
        <v>399</v>
      </c>
      <c r="D617" s="6" t="s">
        <v>52</v>
      </c>
      <c r="E617" s="7" t="s">
        <v>53</v>
      </c>
      <c r="F617" s="8">
        <v>0</v>
      </c>
      <c r="G617" s="8">
        <v>0</v>
      </c>
      <c r="H617" s="8">
        <v>484</v>
      </c>
      <c r="I617" s="9">
        <v>1000</v>
      </c>
    </row>
    <row r="618" spans="1:10" ht="15" customHeight="1" x14ac:dyDescent="0.25">
      <c r="A618" s="6" t="s">
        <v>391</v>
      </c>
      <c r="B618" s="6" t="s">
        <v>398</v>
      </c>
      <c r="C618" s="6" t="s">
        <v>399</v>
      </c>
      <c r="D618" s="6" t="s">
        <v>23</v>
      </c>
      <c r="E618" s="7" t="s">
        <v>24</v>
      </c>
      <c r="F618" s="8">
        <v>5000</v>
      </c>
      <c r="G618" s="8">
        <v>5000</v>
      </c>
      <c r="H618" s="8">
        <v>1245</v>
      </c>
      <c r="I618" s="9">
        <v>1000</v>
      </c>
    </row>
    <row r="619" spans="1:10" ht="15" customHeight="1" x14ac:dyDescent="0.25">
      <c r="A619" s="6" t="s">
        <v>391</v>
      </c>
      <c r="B619" s="6" t="s">
        <v>398</v>
      </c>
      <c r="C619" s="6" t="s">
        <v>399</v>
      </c>
      <c r="D619" s="6" t="s">
        <v>25</v>
      </c>
      <c r="E619" s="7" t="s">
        <v>26</v>
      </c>
      <c r="F619" s="8">
        <v>20000</v>
      </c>
      <c r="G619" s="8">
        <v>20000</v>
      </c>
      <c r="H619" s="8">
        <v>8836</v>
      </c>
      <c r="I619" s="9">
        <v>45000</v>
      </c>
    </row>
    <row r="620" spans="1:10" x14ac:dyDescent="0.25">
      <c r="A620" s="39" t="s">
        <v>400</v>
      </c>
      <c r="B620" s="40"/>
      <c r="C620" s="40"/>
      <c r="D620" s="40"/>
      <c r="E620" s="40"/>
      <c r="F620" s="10">
        <v>25000</v>
      </c>
      <c r="G620" s="10">
        <v>25000</v>
      </c>
      <c r="H620" s="10">
        <v>10565</v>
      </c>
      <c r="I620" s="10">
        <f>SUM(I617:I619)</f>
        <v>47000</v>
      </c>
    </row>
    <row r="621" spans="1:10" ht="15" customHeight="1" x14ac:dyDescent="0.25">
      <c r="A621" s="6" t="s">
        <v>391</v>
      </c>
      <c r="B621" s="6" t="s">
        <v>401</v>
      </c>
      <c r="C621" s="6" t="s">
        <v>402</v>
      </c>
      <c r="D621" s="6" t="s">
        <v>25</v>
      </c>
      <c r="E621" s="7" t="s">
        <v>26</v>
      </c>
      <c r="F621" s="8">
        <v>160000</v>
      </c>
      <c r="G621" s="8">
        <v>260000</v>
      </c>
      <c r="H621" s="8">
        <v>87700</v>
      </c>
      <c r="I621" s="9">
        <v>250000</v>
      </c>
      <c r="J621" s="20"/>
    </row>
    <row r="622" spans="1:10" x14ac:dyDescent="0.25">
      <c r="A622" s="39" t="s">
        <v>403</v>
      </c>
      <c r="B622" s="40"/>
      <c r="C622" s="40"/>
      <c r="D622" s="40"/>
      <c r="E622" s="40"/>
      <c r="F622" s="10">
        <v>160000</v>
      </c>
      <c r="G622" s="10">
        <v>260000</v>
      </c>
      <c r="H622" s="10">
        <v>87700</v>
      </c>
      <c r="I622" s="10">
        <f>SUM(I621)</f>
        <v>250000</v>
      </c>
    </row>
    <row r="623" spans="1:10" ht="15" customHeight="1" x14ac:dyDescent="0.25">
      <c r="A623" s="6" t="s">
        <v>391</v>
      </c>
      <c r="B623" s="6" t="s">
        <v>404</v>
      </c>
      <c r="C623" s="6" t="s">
        <v>405</v>
      </c>
      <c r="D623" s="6" t="s">
        <v>15</v>
      </c>
      <c r="E623" s="7" t="s">
        <v>16</v>
      </c>
      <c r="F623" s="8">
        <v>0</v>
      </c>
      <c r="G623" s="8">
        <v>30000</v>
      </c>
      <c r="H623" s="8">
        <v>25000</v>
      </c>
      <c r="I623" s="9">
        <v>30000</v>
      </c>
    </row>
    <row r="624" spans="1:10" x14ac:dyDescent="0.25">
      <c r="A624" s="39" t="s">
        <v>406</v>
      </c>
      <c r="B624" s="40"/>
      <c r="C624" s="40"/>
      <c r="D624" s="40"/>
      <c r="E624" s="40"/>
      <c r="F624" s="10">
        <v>0</v>
      </c>
      <c r="G624" s="10">
        <v>30000</v>
      </c>
      <c r="H624" s="10">
        <v>25000</v>
      </c>
      <c r="I624" s="10">
        <f>SUM(I623)</f>
        <v>30000</v>
      </c>
    </row>
    <row r="625" spans="1:10" ht="15" customHeight="1" x14ac:dyDescent="0.25">
      <c r="A625" s="6" t="s">
        <v>391</v>
      </c>
      <c r="B625" s="6" t="s">
        <v>407</v>
      </c>
      <c r="C625" s="6" t="s">
        <v>408</v>
      </c>
      <c r="D625" s="6" t="s">
        <v>23</v>
      </c>
      <c r="E625" s="7" t="s">
        <v>24</v>
      </c>
      <c r="F625" s="8">
        <v>2000</v>
      </c>
      <c r="G625" s="8">
        <v>2000</v>
      </c>
      <c r="H625" s="8">
        <v>0</v>
      </c>
      <c r="I625" s="9">
        <v>1000</v>
      </c>
    </row>
    <row r="626" spans="1:10" ht="15" customHeight="1" x14ac:dyDescent="0.25">
      <c r="A626" s="6" t="s">
        <v>391</v>
      </c>
      <c r="B626" s="6" t="s">
        <v>407</v>
      </c>
      <c r="C626" s="6" t="s">
        <v>408</v>
      </c>
      <c r="D626" s="6" t="s">
        <v>25</v>
      </c>
      <c r="E626" s="7" t="s">
        <v>26</v>
      </c>
      <c r="F626" s="8">
        <v>23000</v>
      </c>
      <c r="G626" s="8">
        <v>23000</v>
      </c>
      <c r="H626" s="8">
        <v>13000</v>
      </c>
      <c r="I626" s="9">
        <v>24000</v>
      </c>
    </row>
    <row r="627" spans="1:10" x14ac:dyDescent="0.25">
      <c r="A627" s="39" t="s">
        <v>409</v>
      </c>
      <c r="B627" s="40"/>
      <c r="C627" s="40"/>
      <c r="D627" s="40"/>
      <c r="E627" s="40"/>
      <c r="F627" s="10">
        <v>25000</v>
      </c>
      <c r="G627" s="10">
        <v>25000</v>
      </c>
      <c r="H627" s="10">
        <v>13000</v>
      </c>
      <c r="I627" s="10">
        <f>SUM(I625:I626)</f>
        <v>25000</v>
      </c>
    </row>
    <row r="628" spans="1:10" ht="15" customHeight="1" x14ac:dyDescent="0.25">
      <c r="A628" s="6" t="s">
        <v>391</v>
      </c>
      <c r="B628" s="6" t="s">
        <v>410</v>
      </c>
      <c r="C628" s="6" t="s">
        <v>411</v>
      </c>
      <c r="D628" s="6" t="s">
        <v>54</v>
      </c>
      <c r="E628" s="7" t="s">
        <v>55</v>
      </c>
      <c r="F628" s="8">
        <v>10000</v>
      </c>
      <c r="G628" s="8">
        <v>10000</v>
      </c>
      <c r="H628" s="8">
        <v>0</v>
      </c>
      <c r="I628" s="9">
        <v>7000</v>
      </c>
    </row>
    <row r="629" spans="1:10" ht="15" customHeight="1" x14ac:dyDescent="0.25">
      <c r="A629" s="6" t="s">
        <v>391</v>
      </c>
      <c r="B629" s="6" t="s">
        <v>410</v>
      </c>
      <c r="C629" s="6" t="s">
        <v>411</v>
      </c>
      <c r="D629" s="6" t="s">
        <v>23</v>
      </c>
      <c r="E629" s="7" t="s">
        <v>24</v>
      </c>
      <c r="F629" s="8">
        <v>10000</v>
      </c>
      <c r="G629" s="8">
        <v>10000</v>
      </c>
      <c r="H629" s="8">
        <v>17056</v>
      </c>
      <c r="I629" s="9">
        <v>18000</v>
      </c>
    </row>
    <row r="630" spans="1:10" ht="15" customHeight="1" x14ac:dyDescent="0.25">
      <c r="A630" s="6" t="s">
        <v>391</v>
      </c>
      <c r="B630" s="6" t="s">
        <v>410</v>
      </c>
      <c r="C630" s="6" t="s">
        <v>411</v>
      </c>
      <c r="D630" s="6" t="s">
        <v>25</v>
      </c>
      <c r="E630" s="7" t="s">
        <v>26</v>
      </c>
      <c r="F630" s="8">
        <v>10000</v>
      </c>
      <c r="G630" s="8">
        <v>10000</v>
      </c>
      <c r="H630" s="8">
        <v>0</v>
      </c>
      <c r="I630" s="9">
        <v>5000</v>
      </c>
    </row>
    <row r="631" spans="1:10" x14ac:dyDescent="0.25">
      <c r="A631" s="39" t="s">
        <v>412</v>
      </c>
      <c r="B631" s="40"/>
      <c r="C631" s="40"/>
      <c r="D631" s="40"/>
      <c r="E631" s="40"/>
      <c r="F631" s="10">
        <v>30000</v>
      </c>
      <c r="G631" s="10">
        <v>30000</v>
      </c>
      <c r="H631" s="10">
        <v>17056</v>
      </c>
      <c r="I631" s="10">
        <f>SUM(I628:I630)</f>
        <v>30000</v>
      </c>
    </row>
    <row r="632" spans="1:10" ht="15" customHeight="1" x14ac:dyDescent="0.25">
      <c r="A632" s="6" t="s">
        <v>391</v>
      </c>
      <c r="B632" s="6" t="s">
        <v>413</v>
      </c>
      <c r="C632" s="6" t="s">
        <v>205</v>
      </c>
      <c r="D632" s="6" t="s">
        <v>23</v>
      </c>
      <c r="E632" s="7" t="s">
        <v>24</v>
      </c>
      <c r="F632" s="8">
        <v>10000</v>
      </c>
      <c r="G632" s="8">
        <v>9000</v>
      </c>
      <c r="H632" s="8">
        <v>0</v>
      </c>
      <c r="I632" s="9">
        <v>10000</v>
      </c>
      <c r="J632" s="20"/>
    </row>
    <row r="633" spans="1:10" ht="15" customHeight="1" x14ac:dyDescent="0.25">
      <c r="A633" s="6" t="s">
        <v>391</v>
      </c>
      <c r="B633" s="6" t="s">
        <v>413</v>
      </c>
      <c r="C633" s="6" t="s">
        <v>205</v>
      </c>
      <c r="D633" s="6" t="s">
        <v>25</v>
      </c>
      <c r="E633" s="7" t="s">
        <v>26</v>
      </c>
      <c r="F633" s="8">
        <v>50000</v>
      </c>
      <c r="G633" s="8">
        <v>50000</v>
      </c>
      <c r="H633" s="8">
        <v>0</v>
      </c>
      <c r="I633" s="9">
        <v>50000</v>
      </c>
      <c r="J633" s="20"/>
    </row>
    <row r="634" spans="1:10" ht="15" customHeight="1" x14ac:dyDescent="0.25">
      <c r="A634" s="6" t="s">
        <v>391</v>
      </c>
      <c r="B634" s="6" t="s">
        <v>413</v>
      </c>
      <c r="C634" s="6" t="s">
        <v>205</v>
      </c>
      <c r="D634" s="6" t="s">
        <v>33</v>
      </c>
      <c r="E634" s="7" t="s">
        <v>34</v>
      </c>
      <c r="F634" s="8">
        <v>10000</v>
      </c>
      <c r="G634" s="8">
        <v>11000</v>
      </c>
      <c r="H634" s="8">
        <v>47650</v>
      </c>
      <c r="I634" s="9">
        <v>20000</v>
      </c>
    </row>
    <row r="635" spans="1:10" x14ac:dyDescent="0.25">
      <c r="A635" s="39" t="s">
        <v>414</v>
      </c>
      <c r="B635" s="40"/>
      <c r="C635" s="40"/>
      <c r="D635" s="40"/>
      <c r="E635" s="40"/>
      <c r="F635" s="10">
        <v>70000</v>
      </c>
      <c r="G635" s="10">
        <v>70000</v>
      </c>
      <c r="H635" s="10">
        <v>47650</v>
      </c>
      <c r="I635" s="10">
        <f>SUM(I632:I634)</f>
        <v>80000</v>
      </c>
    </row>
    <row r="636" spans="1:10" ht="15" customHeight="1" x14ac:dyDescent="0.25">
      <c r="A636" s="6" t="s">
        <v>391</v>
      </c>
      <c r="B636" s="6" t="s">
        <v>415</v>
      </c>
      <c r="C636" s="6" t="s">
        <v>416</v>
      </c>
      <c r="D636" s="6" t="s">
        <v>25</v>
      </c>
      <c r="E636" s="7" t="s">
        <v>26</v>
      </c>
      <c r="F636" s="8">
        <v>1000</v>
      </c>
      <c r="G636" s="8">
        <v>1000</v>
      </c>
      <c r="H636" s="8">
        <v>0</v>
      </c>
      <c r="I636" s="9">
        <v>1000</v>
      </c>
    </row>
    <row r="637" spans="1:10" x14ac:dyDescent="0.25">
      <c r="A637" s="39" t="s">
        <v>417</v>
      </c>
      <c r="B637" s="40"/>
      <c r="C637" s="40"/>
      <c r="D637" s="40"/>
      <c r="E637" s="40"/>
      <c r="F637" s="10">
        <v>1000</v>
      </c>
      <c r="G637" s="10">
        <v>1000</v>
      </c>
      <c r="H637" s="10">
        <v>0</v>
      </c>
      <c r="I637" s="10">
        <f>SUM(I636)</f>
        <v>1000</v>
      </c>
    </row>
    <row r="638" spans="1:10" ht="15" customHeight="1" x14ac:dyDescent="0.25">
      <c r="A638" s="6" t="s">
        <v>391</v>
      </c>
      <c r="B638" s="6" t="s">
        <v>418</v>
      </c>
      <c r="C638" s="6" t="s">
        <v>419</v>
      </c>
      <c r="D638" s="6" t="s">
        <v>25</v>
      </c>
      <c r="E638" s="7" t="s">
        <v>26</v>
      </c>
      <c r="F638" s="8">
        <v>10000</v>
      </c>
      <c r="G638" s="8">
        <v>37000</v>
      </c>
      <c r="H638" s="8">
        <v>25591.5</v>
      </c>
      <c r="I638" s="9">
        <v>15000</v>
      </c>
    </row>
    <row r="639" spans="1:10" x14ac:dyDescent="0.25">
      <c r="A639" s="39" t="s">
        <v>420</v>
      </c>
      <c r="B639" s="40"/>
      <c r="C639" s="40"/>
      <c r="D639" s="40"/>
      <c r="E639" s="40"/>
      <c r="F639" s="10">
        <v>10000</v>
      </c>
      <c r="G639" s="10">
        <v>37000</v>
      </c>
      <c r="H639" s="10">
        <v>25591.5</v>
      </c>
      <c r="I639" s="10">
        <f>SUM(I638)</f>
        <v>15000</v>
      </c>
    </row>
    <row r="640" spans="1:10" ht="15" customHeight="1" x14ac:dyDescent="0.25">
      <c r="A640" s="6" t="s">
        <v>391</v>
      </c>
      <c r="B640" s="6" t="s">
        <v>421</v>
      </c>
      <c r="C640" s="6" t="s">
        <v>422</v>
      </c>
      <c r="D640" s="6" t="s">
        <v>54</v>
      </c>
      <c r="E640" s="7" t="s">
        <v>55</v>
      </c>
      <c r="F640" s="8">
        <v>0</v>
      </c>
      <c r="G640" s="8">
        <v>0</v>
      </c>
      <c r="H640" s="8">
        <v>10000</v>
      </c>
      <c r="I640" s="9">
        <v>0</v>
      </c>
    </row>
    <row r="641" spans="1:10" ht="15" customHeight="1" x14ac:dyDescent="0.25">
      <c r="A641" s="6" t="s">
        <v>391</v>
      </c>
      <c r="B641" s="6" t="s">
        <v>421</v>
      </c>
      <c r="C641" s="6" t="s">
        <v>422</v>
      </c>
      <c r="D641" s="6" t="s">
        <v>23</v>
      </c>
      <c r="E641" s="7" t="s">
        <v>24</v>
      </c>
      <c r="F641" s="8">
        <v>2000</v>
      </c>
      <c r="G641" s="8">
        <v>2000</v>
      </c>
      <c r="H641" s="8">
        <v>0</v>
      </c>
      <c r="I641" s="9">
        <v>20000</v>
      </c>
      <c r="J641" s="20"/>
    </row>
    <row r="642" spans="1:10" ht="15" customHeight="1" x14ac:dyDescent="0.25">
      <c r="A642" s="6" t="s">
        <v>391</v>
      </c>
      <c r="B642" s="6" t="s">
        <v>421</v>
      </c>
      <c r="C642" s="6" t="s">
        <v>422</v>
      </c>
      <c r="D642" s="6" t="s">
        <v>25</v>
      </c>
      <c r="E642" s="7" t="s">
        <v>26</v>
      </c>
      <c r="F642" s="8">
        <v>173000</v>
      </c>
      <c r="G642" s="8">
        <v>138000</v>
      </c>
      <c r="H642" s="8">
        <v>46543</v>
      </c>
      <c r="I642" s="9">
        <v>150000</v>
      </c>
      <c r="J642" s="20"/>
    </row>
    <row r="643" spans="1:10" ht="15" customHeight="1" x14ac:dyDescent="0.25">
      <c r="A643" s="6" t="s">
        <v>391</v>
      </c>
      <c r="B643" s="6" t="s">
        <v>421</v>
      </c>
      <c r="C643" s="6" t="s">
        <v>422</v>
      </c>
      <c r="D643" s="6" t="s">
        <v>33</v>
      </c>
      <c r="E643" s="7" t="s">
        <v>34</v>
      </c>
      <c r="F643" s="8">
        <v>5000</v>
      </c>
      <c r="G643" s="8">
        <v>40000</v>
      </c>
      <c r="H643" s="8">
        <v>0</v>
      </c>
      <c r="I643" s="9">
        <v>10000</v>
      </c>
      <c r="J643" s="20"/>
    </row>
    <row r="644" spans="1:10" x14ac:dyDescent="0.25">
      <c r="A644" s="39" t="s">
        <v>423</v>
      </c>
      <c r="B644" s="40"/>
      <c r="C644" s="40"/>
      <c r="D644" s="40"/>
      <c r="E644" s="40"/>
      <c r="F644" s="10">
        <v>180000</v>
      </c>
      <c r="G644" s="10">
        <v>180000</v>
      </c>
      <c r="H644" s="10">
        <v>56543</v>
      </c>
      <c r="I644" s="10">
        <f>SUM(I640:I643)</f>
        <v>180000</v>
      </c>
    </row>
    <row r="645" spans="1:10" ht="15" customHeight="1" x14ac:dyDescent="0.25">
      <c r="A645" s="41" t="s">
        <v>424</v>
      </c>
      <c r="B645" s="42"/>
      <c r="C645" s="42"/>
      <c r="D645" s="42"/>
      <c r="E645" s="42"/>
      <c r="F645" s="12">
        <v>3398000</v>
      </c>
      <c r="G645" s="12">
        <v>3555000</v>
      </c>
      <c r="H645" s="12">
        <v>2050704.4</v>
      </c>
      <c r="I645" s="12">
        <f>SUM(I614,I616,I620,I622,I624,I627,I631,I635,I637,I639,I644)</f>
        <v>3420000</v>
      </c>
    </row>
    <row r="646" spans="1:10" ht="15" customHeight="1" x14ac:dyDescent="0.25">
      <c r="A646" s="6" t="s">
        <v>425</v>
      </c>
      <c r="B646" s="6" t="s">
        <v>426</v>
      </c>
      <c r="C646" s="6" t="s">
        <v>163</v>
      </c>
      <c r="D646" s="6" t="s">
        <v>25</v>
      </c>
      <c r="E646" s="7" t="s">
        <v>26</v>
      </c>
      <c r="F646" s="8">
        <v>7000</v>
      </c>
      <c r="G646" s="8">
        <v>7000</v>
      </c>
      <c r="H646" s="8">
        <v>0</v>
      </c>
      <c r="I646" s="9">
        <v>7000</v>
      </c>
    </row>
    <row r="647" spans="1:10" x14ac:dyDescent="0.25">
      <c r="A647" s="39" t="s">
        <v>427</v>
      </c>
      <c r="B647" s="40"/>
      <c r="C647" s="40"/>
      <c r="D647" s="40"/>
      <c r="E647" s="40"/>
      <c r="F647" s="10">
        <v>7000</v>
      </c>
      <c r="G647" s="10">
        <v>7000</v>
      </c>
      <c r="H647" s="10">
        <v>0</v>
      </c>
      <c r="I647" s="10">
        <f>SUM(I646)</f>
        <v>7000</v>
      </c>
    </row>
    <row r="648" spans="1:10" ht="15" customHeight="1" x14ac:dyDescent="0.25">
      <c r="A648" s="41" t="s">
        <v>428</v>
      </c>
      <c r="B648" s="42"/>
      <c r="C648" s="42"/>
      <c r="D648" s="42"/>
      <c r="E648" s="42"/>
      <c r="F648" s="12">
        <v>7000</v>
      </c>
      <c r="G648" s="12">
        <v>7000</v>
      </c>
      <c r="H648" s="12">
        <v>0</v>
      </c>
      <c r="I648" s="12">
        <f>SUM(I647)</f>
        <v>7000</v>
      </c>
    </row>
    <row r="649" spans="1:10" x14ac:dyDescent="0.25">
      <c r="A649" s="51" t="s">
        <v>429</v>
      </c>
      <c r="B649" s="47"/>
      <c r="C649" s="47"/>
      <c r="D649" s="47"/>
      <c r="E649" s="47"/>
      <c r="F649" s="23">
        <f>SUM(F39,F49,F52,F111,F186,F262,F273,F364,F556,F572,F581,F593,F607,F645,F648)</f>
        <v>70278932</v>
      </c>
      <c r="G649" s="23">
        <f>SUM(G39,G49,G52,G111,G186,G262,G273,G364,G556,G572,G581,G593,G607,G645,G648)</f>
        <v>85260210</v>
      </c>
      <c r="H649" s="23">
        <f>SUM(H39,H49,H52,H111,H186,H262,H273,H364,H556,H572,H581,H593,H607,H645,H648)</f>
        <v>37511651.519999996</v>
      </c>
      <c r="I649" s="23">
        <f>SUM(I39,I49,I52,I111,I186,I262,I273,I364,I556,I572,I581,I593,I607,I645,I648)</f>
        <v>91775429</v>
      </c>
    </row>
    <row r="650" spans="1:10" x14ac:dyDescent="0.25">
      <c r="A650" s="52"/>
      <c r="B650" s="44"/>
      <c r="C650" s="44"/>
      <c r="D650" s="44"/>
      <c r="E650" s="44"/>
      <c r="F650" s="44"/>
      <c r="G650" s="44"/>
      <c r="H650" s="44"/>
      <c r="I650" s="24"/>
    </row>
    <row r="651" spans="1:10" x14ac:dyDescent="0.25">
      <c r="A651" s="2" t="s">
        <v>438</v>
      </c>
      <c r="E651" s="2" t="s">
        <v>439</v>
      </c>
      <c r="F651" s="13">
        <v>400000</v>
      </c>
      <c r="G651" s="13">
        <v>400000</v>
      </c>
      <c r="I651" s="13">
        <v>400000</v>
      </c>
    </row>
    <row r="652" spans="1:10" x14ac:dyDescent="0.25">
      <c r="E652" s="2" t="s">
        <v>440</v>
      </c>
      <c r="F652" s="13">
        <v>243000</v>
      </c>
      <c r="G652" s="13">
        <v>234000</v>
      </c>
      <c r="I652" s="13">
        <v>252000</v>
      </c>
    </row>
    <row r="653" spans="1:10" x14ac:dyDescent="0.25">
      <c r="E653" s="2" t="s">
        <v>441</v>
      </c>
      <c r="F653" s="13">
        <v>280000</v>
      </c>
      <c r="G653" s="13">
        <v>273000</v>
      </c>
      <c r="I653" s="13">
        <v>286000</v>
      </c>
    </row>
    <row r="655" spans="1:10" s="25" customFormat="1" x14ac:dyDescent="0.25">
      <c r="E655" s="25" t="s">
        <v>442</v>
      </c>
      <c r="I655" s="26">
        <f>SUM(I649:I654)</f>
        <v>92713429</v>
      </c>
    </row>
    <row r="657" spans="1:1" x14ac:dyDescent="0.25">
      <c r="A657" s="30" t="s">
        <v>455</v>
      </c>
    </row>
    <row r="658" spans="1:1" x14ac:dyDescent="0.25">
      <c r="A658" s="30" t="s">
        <v>456</v>
      </c>
    </row>
  </sheetData>
  <autoFilter ref="A5:I653"/>
  <mergeCells count="128">
    <mergeCell ref="A648:E648"/>
    <mergeCell ref="A649:E649"/>
    <mergeCell ref="A650:H650"/>
    <mergeCell ref="A119:E119"/>
    <mergeCell ref="A637:E637"/>
    <mergeCell ref="A639:E639"/>
    <mergeCell ref="A644:E644"/>
    <mergeCell ref="A645:E645"/>
    <mergeCell ref="A647:E647"/>
    <mergeCell ref="A622:E622"/>
    <mergeCell ref="A624:E624"/>
    <mergeCell ref="A627:E627"/>
    <mergeCell ref="A631:E631"/>
    <mergeCell ref="A635:E635"/>
    <mergeCell ref="A606:E606"/>
    <mergeCell ref="A607:E607"/>
    <mergeCell ref="A614:E614"/>
    <mergeCell ref="A616:E616"/>
    <mergeCell ref="A620:E620"/>
    <mergeCell ref="A596:E596"/>
    <mergeCell ref="A599:E599"/>
    <mergeCell ref="A602:E602"/>
    <mergeCell ref="A604:E604"/>
    <mergeCell ref="A581:E581"/>
    <mergeCell ref="A583:E583"/>
    <mergeCell ref="A585:E585"/>
    <mergeCell ref="A592:E592"/>
    <mergeCell ref="A593:E593"/>
    <mergeCell ref="A567:E567"/>
    <mergeCell ref="A569:E569"/>
    <mergeCell ref="A571:E571"/>
    <mergeCell ref="A572:E572"/>
    <mergeCell ref="A580:E580"/>
    <mergeCell ref="A556:E556"/>
    <mergeCell ref="A558:E558"/>
    <mergeCell ref="A560:E560"/>
    <mergeCell ref="A562:E562"/>
    <mergeCell ref="A564:E564"/>
    <mergeCell ref="A512:E512"/>
    <mergeCell ref="A523:E523"/>
    <mergeCell ref="A535:E535"/>
    <mergeCell ref="A546:E546"/>
    <mergeCell ref="A555:E555"/>
    <mergeCell ref="A460:E460"/>
    <mergeCell ref="A495:E495"/>
    <mergeCell ref="A499:E499"/>
    <mergeCell ref="A501:E501"/>
    <mergeCell ref="A410:E410"/>
    <mergeCell ref="A419:E419"/>
    <mergeCell ref="A427:E427"/>
    <mergeCell ref="A443:E443"/>
    <mergeCell ref="A453:E453"/>
    <mergeCell ref="A360:E360"/>
    <mergeCell ref="A363:E363"/>
    <mergeCell ref="A364:E364"/>
    <mergeCell ref="A386:E386"/>
    <mergeCell ref="A394:E394"/>
    <mergeCell ref="A326:E326"/>
    <mergeCell ref="A332:E332"/>
    <mergeCell ref="A334:E334"/>
    <mergeCell ref="A344:E344"/>
    <mergeCell ref="A353:E353"/>
    <mergeCell ref="A375:E375"/>
    <mergeCell ref="A304:E304"/>
    <mergeCell ref="A306:E306"/>
    <mergeCell ref="A310:E310"/>
    <mergeCell ref="A319:E319"/>
    <mergeCell ref="A322:E322"/>
    <mergeCell ref="A270:E270"/>
    <mergeCell ref="A272:E272"/>
    <mergeCell ref="A273:E273"/>
    <mergeCell ref="A280:E280"/>
    <mergeCell ref="A300:E300"/>
    <mergeCell ref="A257:E257"/>
    <mergeCell ref="A259:E259"/>
    <mergeCell ref="A262:E262"/>
    <mergeCell ref="A266:E266"/>
    <mergeCell ref="A268:E268"/>
    <mergeCell ref="A244:E244"/>
    <mergeCell ref="A246:E246"/>
    <mergeCell ref="A248:E248"/>
    <mergeCell ref="A251:E251"/>
    <mergeCell ref="A254:E254"/>
    <mergeCell ref="A261:E261"/>
    <mergeCell ref="A224:E224"/>
    <mergeCell ref="A227:E227"/>
    <mergeCell ref="A229:E229"/>
    <mergeCell ref="A231:E231"/>
    <mergeCell ref="A242:E242"/>
    <mergeCell ref="A212:E212"/>
    <mergeCell ref="A215:E215"/>
    <mergeCell ref="A217:E217"/>
    <mergeCell ref="A220:E220"/>
    <mergeCell ref="A222:E222"/>
    <mergeCell ref="A186:E186"/>
    <mergeCell ref="A190:E190"/>
    <mergeCell ref="A201:E201"/>
    <mergeCell ref="A208:E208"/>
    <mergeCell ref="A143:E143"/>
    <mergeCell ref="A163:E163"/>
    <mergeCell ref="A178:E178"/>
    <mergeCell ref="A180:E180"/>
    <mergeCell ref="A185:E185"/>
    <mergeCell ref="A1:A2"/>
    <mergeCell ref="B1:H1"/>
    <mergeCell ref="B2:H2"/>
    <mergeCell ref="A3:I3"/>
    <mergeCell ref="A79:E79"/>
    <mergeCell ref="A96:E96"/>
    <mergeCell ref="A42:E42"/>
    <mergeCell ref="A48:E48"/>
    <mergeCell ref="A49:E49"/>
    <mergeCell ref="A66:E66"/>
    <mergeCell ref="A71:E71"/>
    <mergeCell ref="A51:E51"/>
    <mergeCell ref="A52:E52"/>
    <mergeCell ref="J168:J169"/>
    <mergeCell ref="A13:E13"/>
    <mergeCell ref="A15:E15"/>
    <mergeCell ref="A18:E18"/>
    <mergeCell ref="A38:E38"/>
    <mergeCell ref="A39:E39"/>
    <mergeCell ref="B4:I4"/>
    <mergeCell ref="A7:E7"/>
    <mergeCell ref="A9:E9"/>
    <mergeCell ref="A110:E110"/>
    <mergeCell ref="A111:E111"/>
    <mergeCell ref="A131:E131"/>
  </mergeCells>
  <pageMargins left="0.70866141732283472" right="0.31496062992125984" top="0.55118110236220474" bottom="0.35433070866141736" header="0.31496062992125984" footer="0.31496062992125984"/>
  <pageSetup paperSize="9" orientation="landscape" r:id="rId1"/>
  <headerFooter>
    <oddHeader>&amp;C&amp;P</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051FAC8C302A94B973C770997A159E1" ma:contentTypeVersion="0" ma:contentTypeDescription="Vytvoří nový dokument" ma:contentTypeScope="" ma:versionID="a596de9252497c3a4785e8d65aa03d1f">
  <xsd:schema xmlns:xsd="http://www.w3.org/2001/XMLSchema" xmlns:xs="http://www.w3.org/2001/XMLSchema" xmlns:p="http://schemas.microsoft.com/office/2006/metadata/properties" targetNamespace="http://schemas.microsoft.com/office/2006/metadata/properties" ma:root="true" ma:fieldsID="e5030a4fb49af6ac1945304746faa32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78FC4A-5A3A-4A73-99D2-D63517104DFA}">
  <ds:schemaRefs>
    <ds:schemaRef ds:uri="http://schemas.microsoft.com/sharepoint/v3/contenttype/forms"/>
  </ds:schemaRefs>
</ds:datastoreItem>
</file>

<file path=customXml/itemProps2.xml><?xml version="1.0" encoding="utf-8"?>
<ds:datastoreItem xmlns:ds="http://schemas.openxmlformats.org/officeDocument/2006/customXml" ds:itemID="{1E5DBAA8-64D6-42FF-9290-718A642BFA63}">
  <ds:schemaRefs>
    <ds:schemaRef ds:uri="http://purl.org/dc/dcmitype/"/>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4336841-BF63-4579-8C78-B899D7CE0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Výdaje</vt:lpstr>
      <vt:lpstr>Výdaje!Názvy_tisku</vt:lpstr>
      <vt:lpstr>Výdaje!Oblast_tisku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Hlávková Andrea</dc:creator>
  <cp:lastModifiedBy>Hlavková Andrea</cp:lastModifiedBy>
  <cp:lastPrinted>2017-12-19T09:38:47Z</cp:lastPrinted>
  <dcterms:created xsi:type="dcterms:W3CDTF">2017-10-11T06:46:09Z</dcterms:created>
  <dcterms:modified xsi:type="dcterms:W3CDTF">2017-12-19T09:42:32Z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0x010100D051FAC8C302A94B973C770997A159E1</vt:lpwstr>
  </property>
</Properties>
</file>