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andrea.hlavkova\Documents\ZŠ\Rozpočet\"/>
    </mc:Choice>
  </mc:AlternateContent>
  <xr:revisionPtr revIDLastSave="0" documentId="8_{C05EC6A2-CF87-4E42-8F60-FB84CF89C6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1" i="1" l="1"/>
  <c r="L20" i="1" l="1"/>
  <c r="L19" i="1"/>
  <c r="K18" i="1"/>
  <c r="L18" i="1" s="1"/>
  <c r="J92" i="1" l="1"/>
  <c r="K50" i="1"/>
  <c r="E139" i="1"/>
  <c r="F139" i="1"/>
  <c r="G139" i="1"/>
  <c r="H139" i="1"/>
  <c r="J139" i="1"/>
  <c r="D139" i="1"/>
  <c r="E138" i="1"/>
  <c r="F138" i="1"/>
  <c r="G138" i="1"/>
  <c r="H138" i="1"/>
  <c r="D138" i="1"/>
  <c r="K137" i="1"/>
  <c r="L137" i="1" s="1"/>
  <c r="K136" i="1"/>
  <c r="L136" i="1" s="1"/>
  <c r="K135" i="1"/>
  <c r="L135" i="1" s="1"/>
  <c r="K134" i="1"/>
  <c r="L134" i="1" s="1"/>
  <c r="J133" i="1"/>
  <c r="K133" i="1" s="1"/>
  <c r="L133" i="1" s="1"/>
  <c r="K132" i="1"/>
  <c r="L132" i="1" s="1"/>
  <c r="K131" i="1"/>
  <c r="L131" i="1" s="1"/>
  <c r="K130" i="1"/>
  <c r="L130" i="1" s="1"/>
  <c r="K129" i="1"/>
  <c r="L129" i="1" s="1"/>
  <c r="K128" i="1"/>
  <c r="L128" i="1" s="1"/>
  <c r="K127" i="1"/>
  <c r="L127" i="1" s="1"/>
  <c r="K126" i="1"/>
  <c r="L126" i="1" s="1"/>
  <c r="K125" i="1"/>
  <c r="L125" i="1" s="1"/>
  <c r="K124" i="1"/>
  <c r="L124" i="1" s="1"/>
  <c r="K123" i="1"/>
  <c r="L123" i="1" s="1"/>
  <c r="K122" i="1"/>
  <c r="L122" i="1" s="1"/>
  <c r="K121" i="1"/>
  <c r="L121" i="1" s="1"/>
  <c r="K120" i="1"/>
  <c r="L120" i="1" s="1"/>
  <c r="K119" i="1"/>
  <c r="L119" i="1" s="1"/>
  <c r="K118" i="1"/>
  <c r="L118" i="1" s="1"/>
  <c r="K117" i="1"/>
  <c r="L117" i="1" s="1"/>
  <c r="I117" i="1"/>
  <c r="K116" i="1"/>
  <c r="L116" i="1" s="1"/>
  <c r="K115" i="1"/>
  <c r="L115" i="1" s="1"/>
  <c r="K114" i="1"/>
  <c r="L114" i="1" s="1"/>
  <c r="K113" i="1"/>
  <c r="L113" i="1" s="1"/>
  <c r="K112" i="1"/>
  <c r="L112" i="1" s="1"/>
  <c r="K111" i="1"/>
  <c r="L111" i="1" s="1"/>
  <c r="K110" i="1"/>
  <c r="L110" i="1" s="1"/>
  <c r="I110" i="1"/>
  <c r="K109" i="1"/>
  <c r="L109" i="1" s="1"/>
  <c r="K108" i="1"/>
  <c r="L108" i="1" s="1"/>
  <c r="K107" i="1"/>
  <c r="L107" i="1" s="1"/>
  <c r="K106" i="1"/>
  <c r="L106" i="1" s="1"/>
  <c r="K105" i="1"/>
  <c r="L105" i="1" s="1"/>
  <c r="K104" i="1"/>
  <c r="L104" i="1" s="1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I139" i="1" l="1"/>
  <c r="I138" i="1"/>
  <c r="K96" i="1"/>
  <c r="K95" i="1"/>
  <c r="K94" i="1"/>
  <c r="L94" i="1" s="1"/>
  <c r="K93" i="1"/>
  <c r="L93" i="1" s="1"/>
  <c r="K92" i="1"/>
  <c r="K91" i="1"/>
  <c r="L91" i="1" s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L96" i="1" l="1"/>
  <c r="L95" i="1"/>
  <c r="L92" i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K16" i="1"/>
  <c r="L16" i="1" s="1"/>
  <c r="K17" i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L50" i="1"/>
  <c r="K51" i="1"/>
  <c r="L51" i="1" s="1"/>
  <c r="K52" i="1"/>
  <c r="L52" i="1" s="1"/>
  <c r="K53" i="1"/>
  <c r="L53" i="1" s="1"/>
  <c r="K54" i="1"/>
  <c r="L54" i="1" s="1"/>
  <c r="K56" i="1"/>
  <c r="L56" i="1" s="1"/>
  <c r="K57" i="1"/>
  <c r="L57" i="1" s="1"/>
  <c r="K58" i="1"/>
  <c r="L58" i="1" s="1"/>
  <c r="K59" i="1"/>
  <c r="L59" i="1" s="1"/>
  <c r="K5" i="1"/>
  <c r="L5" i="1" s="1"/>
  <c r="L17" i="1" l="1"/>
  <c r="K61" i="1"/>
  <c r="L61" i="1" s="1"/>
  <c r="L15" i="1"/>
  <c r="J55" i="1"/>
  <c r="K55" i="1" l="1"/>
  <c r="K60" i="1" s="1"/>
  <c r="J60" i="1"/>
  <c r="J138" i="1" s="1"/>
  <c r="K139" i="1"/>
  <c r="L139" i="1" s="1"/>
  <c r="K138" i="1"/>
  <c r="L138" i="1" s="1"/>
  <c r="L55" i="1"/>
  <c r="L60" i="1" s="1"/>
  <c r="I30" i="1"/>
  <c r="I29" i="1"/>
  <c r="I22" i="1" l="1"/>
  <c r="I23" i="1"/>
</calcChain>
</file>

<file path=xl/sharedStrings.xml><?xml version="1.0" encoding="utf-8"?>
<sst xmlns="http://schemas.openxmlformats.org/spreadsheetml/2006/main" count="354" uniqueCount="83">
  <si>
    <t xml:space="preserve">60336293 Základní  škola a Mateřská škola Štramberk                                  </t>
  </si>
  <si>
    <t>Zauličí 485 Štramberk</t>
  </si>
  <si>
    <t>NZUZ</t>
  </si>
  <si>
    <t>SU</t>
  </si>
  <si>
    <t>Popis</t>
  </si>
  <si>
    <t>SP</t>
  </si>
  <si>
    <t>UP</t>
  </si>
  <si>
    <t>Skutečnost</t>
  </si>
  <si>
    <t>UP - skutečnost</t>
  </si>
  <si>
    <t>Skut./UP (%)</t>
  </si>
  <si>
    <t xml:space="preserve">   00002</t>
  </si>
  <si>
    <t>501</t>
  </si>
  <si>
    <t>Spotřeba materiálu</t>
  </si>
  <si>
    <t>502</t>
  </si>
  <si>
    <t>Spotřeba energie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</si>
  <si>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</si>
  <si>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</si>
  <si>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</si>
  <si>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</si>
  <si>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</si>
  <si>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</si>
  <si>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</si>
  <si>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</si>
  <si>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</si>
  <si>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</si>
  <si>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551</t>
  </si>
  <si>
    <t>Odpisy dlouhodobého majetku</t>
  </si>
  <si>
    <t>558</t>
  </si>
  <si>
    <t>569</t>
  </si>
  <si>
    <t>Ostatní finanční náklady</t>
  </si>
  <si>
    <t xml:space="preserve">   00004</t>
  </si>
  <si>
    <t xml:space="preserve">   00007</t>
  </si>
  <si>
    <t xml:space="preserve">   33063</t>
  </si>
  <si>
    <t>524</t>
  </si>
  <si>
    <t>Zákonné sociální pojištění</t>
  </si>
  <si>
    <t>527</t>
  </si>
  <si>
    <t>Zákonné sociální náklady</t>
  </si>
  <si>
    <t xml:space="preserve">   33353</t>
  </si>
  <si>
    <t>525</t>
  </si>
  <si>
    <t>Jiné sociální pojištění</t>
  </si>
  <si>
    <t>Náklady celkem</t>
  </si>
  <si>
    <t>672</t>
  </si>
  <si>
    <t>Výnosy vybraných místních vládních institucí z transferů</t>
  </si>
  <si>
    <t>602</t>
  </si>
  <si>
    <t>Výnosy z prodeje služeb</t>
  </si>
  <si>
    <t>609</t>
  </si>
  <si>
    <t>Jiné výnosy z vlastních výkonů</t>
  </si>
  <si>
    <t>649</t>
  </si>
  <si>
    <t>Ostatní  výnosy z činnosti</t>
  </si>
  <si>
    <t>662</t>
  </si>
  <si>
    <t>Úroky</t>
  </si>
  <si>
    <t xml:space="preserve">   00403</t>
  </si>
  <si>
    <t>Výnosy celkem</t>
  </si>
  <si>
    <t>Náklady z DDM</t>
  </si>
  <si>
    <t>RO č.1</t>
  </si>
  <si>
    <t>Potraviny</t>
  </si>
  <si>
    <t>Výnosy víceúčelový příspěvek od zřizovatele</t>
  </si>
  <si>
    <t>Stravné</t>
  </si>
  <si>
    <t>Rozpuštění investičního transféru</t>
  </si>
  <si>
    <t>00403</t>
  </si>
  <si>
    <t>Náklady celkem ZŠ</t>
  </si>
  <si>
    <t>Výnosy celkem ZŠ</t>
  </si>
  <si>
    <t>UP č.1</t>
  </si>
  <si>
    <t>Skut./Upč.1 (%)</t>
  </si>
  <si>
    <t>Náklady z drobného dlouhodobého majetku</t>
  </si>
  <si>
    <t>Náklady celkem MŠZ</t>
  </si>
  <si>
    <t>Výnosy celkem MŠB</t>
  </si>
  <si>
    <t xml:space="preserve">Výnosy celkem </t>
  </si>
  <si>
    <t>Výnosy celkem MŠZ</t>
  </si>
  <si>
    <t>Náklady celkem MŠB</t>
  </si>
  <si>
    <t>00003</t>
  </si>
  <si>
    <t>Sponzorský dar</t>
  </si>
  <si>
    <t>Základní škola</t>
  </si>
  <si>
    <t>Mateřská škola Zauličí</t>
  </si>
  <si>
    <t>Mateřská škola Bařiny</t>
  </si>
  <si>
    <t>Zdroje:</t>
  </si>
  <si>
    <t>zřizovatel - Město Štramberk</t>
  </si>
  <si>
    <t>vlastní zdroje (ze školného a stravného)</t>
  </si>
  <si>
    <t>účelový příspěvek MěÚ</t>
  </si>
  <si>
    <t>dotace MŠMT - Šablony pro ZŠ a MŠ II</t>
  </si>
  <si>
    <t>Ministerstvo školství prostřednictvím Krajského úřadu MSK - přímé náklady na vzdělávání</t>
  </si>
  <si>
    <t>sponzorský dar Lumidee s.r.o</t>
  </si>
  <si>
    <t>PLNĚNÍ PLÁNU K 31.03.2020  - RO č.1 - Základní škola a Mateřská škola Štramberk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</si>
</sst>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8"/>
      <color indexed="8"/>
      <name val="Arial"/>
    </font>
    <font>
      <b/>
      <sz val="8"/>
      <color indexed="8"/>
      <name val="Arial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1D6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/>
    <xf numFmtId="4" fontId="4" fillId="4" borderId="0" xfId="0" applyNumberFormat="1" applyFont="1" applyFill="1" applyAlignment="1">
      <alignment vertical="top"/>
    </xf>
    <xf numFmtId="0" fontId="4" fillId="2" borderId="1" xfId="0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righ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vertical="top"/>
    </xf>
    <xf numFmtId="0" fontId="0" fillId="2" borderId="1" xfId="0" applyFill="1" applyBorder="1"/>
    <xf numFmtId="4" fontId="4" fillId="2" borderId="1" xfId="0" applyNumberFormat="1" applyFont="1" applyFill="1" applyBorder="1" applyAlignment="1">
      <alignment horizontal="right" vertical="top"/>
    </xf>
    <xf numFmtId="49" fontId="4" fillId="2" borderId="1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right" vertical="top"/>
    </xf>
    <xf numFmtId="0" fontId="0" fillId="2" borderId="1" xfId="0" applyFill="1" applyBorder="1" applyAlignment="1"/>
    <xf numFmtId="49" fontId="3" fillId="5" borderId="1" xfId="0" applyNumberFormat="1" applyFont="1" applyFill="1" applyBorder="1" applyAlignment="1">
      <alignment horizontal="left" vertical="top" wrapText="1"/>
    </xf>
    <xf numFmtId="49" fontId="3" fillId="5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left" vertical="top"/>
    </xf>
    <xf numFmtId="0" fontId="0" fillId="4" borderId="1" xfId="0" applyFill="1" applyBorder="1"/>
    <xf numFmtId="4" fontId="2" fillId="4" borderId="1" xfId="0" applyNumberFormat="1" applyFont="1" applyFill="1" applyBorder="1" applyAlignment="1">
      <alignment horizontal="right" vertical="top"/>
    </xf>
    <xf numFmtId="4" fontId="4" fillId="4" borderId="1" xfId="0" applyNumberFormat="1" applyFont="1" applyFill="1" applyBorder="1" applyAlignment="1">
      <alignment vertical="top"/>
    </xf>
    <xf numFmtId="4" fontId="4" fillId="4" borderId="1" xfId="0" applyNumberFormat="1" applyFont="1" applyFill="1" applyBorder="1" applyAlignment="1">
      <alignment horizontal="right" vertical="top"/>
    </xf>
    <xf numFmtId="4" fontId="4" fillId="4" borderId="1" xfId="0" applyNumberFormat="1" applyFont="1" applyFill="1" applyBorder="1"/>
    <xf numFmtId="49" fontId="4" fillId="4" borderId="1" xfId="0" applyNumberFormat="1" applyFont="1" applyFill="1" applyBorder="1" applyAlignment="1">
      <alignment horizontal="left" vertical="top"/>
    </xf>
    <xf numFmtId="0" fontId="0" fillId="6" borderId="1" xfId="0" applyFill="1" applyBorder="1"/>
    <xf numFmtId="49" fontId="4" fillId="6" borderId="1" xfId="0" applyNumberFormat="1" applyFont="1" applyFill="1" applyBorder="1" applyAlignment="1">
      <alignment horizontal="left" vertical="top" wrapText="1"/>
    </xf>
    <xf numFmtId="49" fontId="4" fillId="6" borderId="1" xfId="0" applyNumberFormat="1" applyFont="1" applyFill="1" applyBorder="1" applyAlignment="1">
      <alignment horizontal="left" vertical="top"/>
    </xf>
    <xf numFmtId="4" fontId="4" fillId="6" borderId="1" xfId="0" applyNumberFormat="1" applyFont="1" applyFill="1" applyBorder="1" applyAlignment="1">
      <alignment horizontal="right" vertical="top"/>
    </xf>
    <xf numFmtId="4" fontId="4" fillId="6" borderId="1" xfId="0" applyNumberFormat="1" applyFont="1" applyFill="1" applyBorder="1" applyAlignment="1">
      <alignment vertical="top"/>
    </xf>
    <xf numFmtId="4" fontId="4" fillId="7" borderId="1" xfId="0" applyNumberFormat="1" applyFont="1" applyFill="1" applyBorder="1" applyAlignment="1">
      <alignment horizontal="right" vertical="top"/>
    </xf>
    <xf numFmtId="4" fontId="4" fillId="7" borderId="1" xfId="0" applyNumberFormat="1" applyFont="1" applyFill="1" applyBorder="1" applyAlignment="1">
      <alignment vertical="top"/>
    </xf>
    <xf numFmtId="49" fontId="4" fillId="6" borderId="1" xfId="0" applyNumberFormat="1" applyFont="1" applyFill="1" applyBorder="1" applyAlignment="1">
      <alignment horizontal="right" vertical="top" wrapText="1"/>
    </xf>
    <xf numFmtId="0" fontId="0" fillId="7" borderId="1" xfId="0" applyFill="1" applyBorder="1"/>
    <xf numFmtId="49" fontId="4" fillId="3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right" vertical="top"/>
    </xf>
    <xf numFmtId="4" fontId="4" fillId="3" borderId="1" xfId="0" applyNumberFormat="1" applyFont="1" applyFill="1" applyBorder="1" applyAlignment="1">
      <alignment vertical="top"/>
    </xf>
    <xf numFmtId="4" fontId="4" fillId="8" borderId="1" xfId="0" applyNumberFormat="1" applyFont="1" applyFill="1" applyBorder="1" applyAlignment="1">
      <alignment horizontal="right" vertical="top"/>
    </xf>
    <xf numFmtId="4" fontId="4" fillId="8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49" fontId="4" fillId="3" borderId="1" xfId="0" applyNumberFormat="1" applyFont="1" applyFill="1" applyBorder="1" applyAlignment="1">
      <alignment horizontal="right" vertical="top" wrapText="1"/>
    </xf>
    <xf numFmtId="0" fontId="0" fillId="8" borderId="1" xfId="0" applyFill="1" applyBorder="1"/>
    <xf numFmtId="0" fontId="4" fillId="3" borderId="1" xfId="0" applyFont="1" applyFill="1" applyBorder="1" applyAlignment="1">
      <alignment vertical="top"/>
    </xf>
    <xf numFmtId="49" fontId="2" fillId="7" borderId="1" xfId="0" applyNumberFormat="1" applyFont="1" applyFill="1" applyBorder="1" applyAlignment="1">
      <alignment horizontal="left" vertical="top"/>
    </xf>
    <xf numFmtId="49" fontId="4" fillId="7" borderId="1" xfId="0" applyNumberFormat="1" applyFont="1" applyFill="1" applyBorder="1" applyAlignment="1">
      <alignment horizontal="left" vertical="top"/>
    </xf>
    <xf numFmtId="49" fontId="4" fillId="8" borderId="1" xfId="0" applyNumberFormat="1" applyFont="1" applyFill="1" applyBorder="1" applyAlignment="1">
      <alignment horizontal="left" vertical="top"/>
    </xf>
    <xf numFmtId="49" fontId="2" fillId="8" borderId="1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right" vertical="top" wrapText="1"/>
    </xf>
    <xf numFmtId="0" fontId="0" fillId="0" borderId="0" xfId="0"/>
    <xf numFmtId="0" fontId="0" fillId="2" borderId="0" xfId="0" applyFill="1"/>
    <xf numFmtId="0" fontId="0" fillId="10" borderId="0" xfId="0" applyFill="1"/>
    <xf numFmtId="0" fontId="0" fillId="3" borderId="0" xfId="0" applyFill="1"/>
    <xf numFmtId="49" fontId="2" fillId="6" borderId="1" xfId="0" applyNumberFormat="1" applyFont="1" applyFill="1" applyBorder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0" fontId="0" fillId="0" borderId="0" xfId="0"/>
    <xf numFmtId="49" fontId="2" fillId="0" borderId="0" xfId="0" applyNumberFormat="1" applyFont="1" applyAlignment="1">
      <alignment horizontal="right" vertical="top" wrapText="1"/>
    </xf>
    <xf numFmtId="49" fontId="5" fillId="9" borderId="0" xfId="0" applyNumberFormat="1" applyFont="1" applyFill="1" applyAlignment="1">
      <alignment horizontal="left" vertical="top" wrapText="1"/>
    </xf>
    <xf numFmtId="0" fontId="0" fillId="9" borderId="0" xfId="0" applyFill="1" applyAlignment="1">
      <alignment horizontal="left"/>
    </xf>
    <xf numFmtId="4" fontId="2" fillId="2" borderId="1" xfId="0" applyNumberFormat="1" applyFont="1" applyFill="1" applyBorder="1" applyAlignment="1">
      <alignment horizontal="right" vertical="top"/>
    </xf>
    <xf numFmtId="0" fontId="0" fillId="2" borderId="1" xfId="0" applyFill="1" applyBorder="1"/>
    <xf numFmtId="4" fontId="2" fillId="4" borderId="1" xfId="0" applyNumberFormat="1" applyFont="1" applyFill="1" applyBorder="1" applyAlignment="1">
      <alignment horizontal="right" vertical="top"/>
    </xf>
    <xf numFmtId="0" fontId="0" fillId="4" borderId="1" xfId="0" applyFill="1" applyBorder="1"/>
    <xf numFmtId="49" fontId="3" fillId="5" borderId="1" xfId="0" applyNumberFormat="1" applyFont="1" applyFill="1" applyBorder="1" applyAlignment="1">
      <alignment horizontal="right" vertical="top" wrapText="1"/>
    </xf>
    <xf numFmtId="0" fontId="0" fillId="5" borderId="1" xfId="0" applyFill="1" applyBorder="1"/>
    <xf numFmtId="49" fontId="2" fillId="4" borderId="1" xfId="0" applyNumberFormat="1" applyFont="1" applyFill="1" applyBorder="1" applyAlignment="1">
      <alignment horizontal="left" vertical="top" wrapText="1"/>
    </xf>
    <xf numFmtId="4" fontId="4" fillId="6" borderId="1" xfId="0" applyNumberFormat="1" applyFont="1" applyFill="1" applyBorder="1" applyAlignment="1">
      <alignment horizontal="right" vertical="top"/>
    </xf>
    <xf numFmtId="0" fontId="0" fillId="6" borderId="1" xfId="0" applyFill="1" applyBorder="1"/>
    <xf numFmtId="49" fontId="4" fillId="4" borderId="1" xfId="0" applyNumberFormat="1" applyFont="1" applyFill="1" applyBorder="1" applyAlignment="1">
      <alignment horizontal="left" vertical="top" wrapText="1"/>
    </xf>
    <xf numFmtId="4" fontId="4" fillId="7" borderId="1" xfId="0" applyNumberFormat="1" applyFont="1" applyFill="1" applyBorder="1" applyAlignment="1">
      <alignment horizontal="right" vertical="top"/>
    </xf>
    <xf numFmtId="0" fontId="0" fillId="7" borderId="1" xfId="0" applyFill="1" applyBorder="1"/>
    <xf numFmtId="4" fontId="4" fillId="3" borderId="1" xfId="0" applyNumberFormat="1" applyFont="1" applyFill="1" applyBorder="1" applyAlignment="1">
      <alignment horizontal="right" vertical="top"/>
    </xf>
    <xf numFmtId="0" fontId="0" fillId="3" borderId="1" xfId="0" applyFill="1" applyBorder="1"/>
    <xf numFmtId="4" fontId="4" fillId="8" borderId="1" xfId="0" applyNumberFormat="1" applyFont="1" applyFill="1" applyBorder="1" applyAlignment="1">
      <alignment horizontal="right" vertical="top"/>
    </xf>
    <xf numFmtId="0" fontId="0" fillId="8" borderId="1" xfId="0" applyFill="1" applyBorder="1"/>
    <xf numFmtId="49" fontId="4" fillId="6" borderId="1" xfId="0" applyNumberFormat="1" applyFont="1" applyFill="1" applyBorder="1" applyAlignment="1">
      <alignment horizontal="left" vertical="top" wrapText="1"/>
    </xf>
    <xf numFmtId="49" fontId="4" fillId="7" borderId="1" xfId="0" applyNumberFormat="1" applyFont="1" applyFill="1" applyBorder="1" applyAlignment="1">
      <alignment horizontal="left" vertical="top" wrapText="1"/>
    </xf>
    <xf numFmtId="49" fontId="4" fillId="8" borderId="1" xfId="0" applyNumberFormat="1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3"/>
  <sheetViews>
    <sheetView tabSelected="1" topLeftCell="A106" workbookViewId="0">
      <selection activeCell="K139" sqref="K139"/>
    </sheetView>
  </sheetViews>
  <sheetFormatPr defaultRowHeight="15" x14ac:dyDescent="0.25"/>
  <cols>
    <col min="1" max="1" width="8.28515625" customWidth="1"/>
    <col min="2" max="2" width="4.42578125" customWidth="1"/>
    <col min="3" max="3" width="21.5703125" customWidth="1"/>
    <col min="4" max="4" width="11.42578125" customWidth="1"/>
    <col min="5" max="5" width="11.7109375" customWidth="1"/>
    <col min="6" max="6" width="11" customWidth="1"/>
    <col min="7" max="7" width="10.5703125" customWidth="1"/>
    <col min="8" max="8" width="1.5703125" hidden="1" customWidth="1"/>
    <col min="9" max="9" width="6" customWidth="1"/>
    <col min="10" max="10" width="12.7109375" customWidth="1"/>
    <col min="11" max="11" width="12.42578125" bestFit="1" customWidth="1"/>
    <col min="12" max="12" width="7.7109375" customWidth="1"/>
  </cols>
  <sheetData>
    <row r="1" spans="1:12" ht="16.899999999999999" customHeight="1" x14ac:dyDescent="0.25">
      <c r="A1" s="56" t="s">
        <v>0</v>
      </c>
      <c r="B1" s="57"/>
      <c r="C1" s="57"/>
      <c r="D1" s="57"/>
      <c r="E1" s="57"/>
      <c r="F1" s="57"/>
      <c r="G1" s="57"/>
      <c r="H1" s="57"/>
      <c r="I1" s="58"/>
      <c r="J1" s="57"/>
    </row>
    <row r="2" spans="1:12" ht="31.1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58"/>
      <c r="J2" s="57"/>
    </row>
    <row r="3" spans="1:12" ht="31.15" customHeight="1" x14ac:dyDescent="0.25">
      <c r="A3" s="59" t="s">
        <v>82</v>
      </c>
      <c r="B3" s="60"/>
      <c r="C3" s="60"/>
      <c r="D3" s="60"/>
      <c r="E3" s="60"/>
      <c r="F3" s="60"/>
      <c r="G3" s="60"/>
      <c r="H3" s="60"/>
      <c r="I3" s="60"/>
      <c r="J3" s="60"/>
    </row>
    <row r="4" spans="1:12" ht="24.95" customHeight="1" x14ac:dyDescent="0.25">
      <c r="A4" s="16" t="s">
        <v>2</v>
      </c>
      <c r="B4" s="16" t="s">
        <v>3</v>
      </c>
      <c r="C4" s="16" t="s">
        <v>4</v>
      </c>
      <c r="D4" s="17" t="s">
        <v>5</v>
      </c>
      <c r="E4" s="17" t="s">
        <v>6</v>
      </c>
      <c r="F4" s="17" t="s">
        <v>7</v>
      </c>
      <c r="G4" s="65" t="s">
        <v>8</v>
      </c>
      <c r="H4" s="66"/>
      <c r="I4" s="17" t="s">
        <v>9</v>
      </c>
      <c r="J4" s="17" t="s">
        <v>54</v>
      </c>
      <c r="K4" s="18" t="s">
        <v>62</v>
      </c>
      <c r="L4" s="19" t="s">
        <v>63</v>
      </c>
    </row>
    <row r="5" spans="1:12" ht="15" customHeight="1" x14ac:dyDescent="0.25">
      <c r="A5" s="4" t="s">
        <v>10</v>
      </c>
      <c r="B5" s="5" t="s">
        <v>11</v>
      </c>
      <c r="C5" s="6" t="s">
        <v>12</v>
      </c>
      <c r="D5" s="7">
        <v>225000</v>
      </c>
      <c r="E5" s="7">
        <v>225000</v>
      </c>
      <c r="F5" s="7">
        <v>40209.64</v>
      </c>
      <c r="G5" s="61">
        <v>184790.36</v>
      </c>
      <c r="H5" s="62"/>
      <c r="I5" s="7">
        <v>17.870951111111111</v>
      </c>
      <c r="J5" s="7">
        <v>0</v>
      </c>
      <c r="K5" s="8">
        <f>E5+J5</f>
        <v>225000</v>
      </c>
      <c r="L5" s="8">
        <f>F5/K5*100</f>
        <v>17.870951111111111</v>
      </c>
    </row>
    <row r="6" spans="1:12" ht="15" customHeight="1" x14ac:dyDescent="0.25">
      <c r="A6" s="4" t="s">
        <v>10</v>
      </c>
      <c r="B6" s="5" t="s">
        <v>13</v>
      </c>
      <c r="C6" s="6" t="s">
        <v>14</v>
      </c>
      <c r="D6" s="7">
        <v>1092000</v>
      </c>
      <c r="E6" s="7">
        <v>1092000</v>
      </c>
      <c r="F6" s="7">
        <v>170988.94</v>
      </c>
      <c r="G6" s="61">
        <v>921011.06</v>
      </c>
      <c r="H6" s="62"/>
      <c r="I6" s="7">
        <v>15.658327838827839</v>
      </c>
      <c r="J6" s="7">
        <v>0</v>
      </c>
      <c r="K6" s="8">
        <f t="shared" ref="K6:K59" si="0">E6+J6</f>
        <v>1092000</v>
      </c>
      <c r="L6" s="8">
        <f t="shared" ref="L6:L61" si="1">F6/K6*100</f>
        <v>15.658327838827841</v>
      </c>
    </row>
    <row r="7" spans="1:12" ht="15" customHeight="1" x14ac:dyDescent="0.25">
      <c r="A7" s="4" t="s">
        <v>10</v>
      </c>
      <c r="B7" s="5" t="s">
        <v>15</v>
      </c>
      <c r="C7" s="6" t="s">
        <v>16</v>
      </c>
      <c r="D7" s="7">
        <v>430000</v>
      </c>
      <c r="E7" s="7">
        <v>430000</v>
      </c>
      <c r="F7" s="7">
        <v>42387.12</v>
      </c>
      <c r="G7" s="61">
        <v>387612.88</v>
      </c>
      <c r="H7" s="62"/>
      <c r="I7" s="7">
        <v>9.8574697674418612</v>
      </c>
      <c r="J7" s="7">
        <v>0</v>
      </c>
      <c r="K7" s="8">
        <f t="shared" si="0"/>
        <v>430000</v>
      </c>
      <c r="L7" s="8">
        <f t="shared" si="1"/>
        <v>9.8574697674418612</v>
      </c>
    </row>
    <row r="8" spans="1:12" ht="15" customHeight="1" x14ac:dyDescent="0.25">
      <c r="A8" s="4" t="s">
        <v>10</v>
      </c>
      <c r="B8" s="5" t="s">
        <v>17</v>
      </c>
      <c r="C8" s="6" t="s">
        <v>18</v>
      </c>
      <c r="D8" s="7">
        <v>25000</v>
      </c>
      <c r="E8" s="7">
        <v>25000</v>
      </c>
      <c r="F8" s="7">
        <v>8636.5</v>
      </c>
      <c r="G8" s="61">
        <v>16363.5</v>
      </c>
      <c r="H8" s="62"/>
      <c r="I8" s="7">
        <v>34.545999999999999</v>
      </c>
      <c r="J8" s="7">
        <v>0</v>
      </c>
      <c r="K8" s="8">
        <f t="shared" si="0"/>
        <v>25000</v>
      </c>
      <c r="L8" s="8">
        <f t="shared" si="1"/>
        <v>34.545999999999999</v>
      </c>
    </row>
    <row r="9" spans="1:12" ht="15" customHeight="1" x14ac:dyDescent="0.25">
      <c r="A9" s="4" t="s">
        <v>10</v>
      </c>
      <c r="B9" s="5" t="s">
        <v>19</v>
      </c>
      <c r="C9" s="6" t="s">
        <v>20</v>
      </c>
      <c r="D9" s="7">
        <v>18000</v>
      </c>
      <c r="E9" s="7">
        <v>18000</v>
      </c>
      <c r="F9" s="7">
        <v>45</v>
      </c>
      <c r="G9" s="61">
        <v>17955</v>
      </c>
      <c r="H9" s="62"/>
      <c r="I9" s="7">
        <v>0.25</v>
      </c>
      <c r="J9" s="7">
        <v>0</v>
      </c>
      <c r="K9" s="8">
        <f t="shared" si="0"/>
        <v>18000</v>
      </c>
      <c r="L9" s="8">
        <f t="shared" si="1"/>
        <v>0.25</v>
      </c>
    </row>
    <row r="10" spans="1:12" ht="15" customHeight="1" x14ac:dyDescent="0.25">
      <c r="A10" s="4" t="s">
        <v>10</v>
      </c>
      <c r="B10" s="5" t="s">
        <v>21</v>
      </c>
      <c r="C10" s="6" t="s">
        <v>22</v>
      </c>
      <c r="D10" s="7">
        <v>298000</v>
      </c>
      <c r="E10" s="7">
        <v>298000</v>
      </c>
      <c r="F10" s="7">
        <v>113315</v>
      </c>
      <c r="G10" s="61">
        <v>184685</v>
      </c>
      <c r="H10" s="62"/>
      <c r="I10" s="7">
        <v>38.025167785234899</v>
      </c>
      <c r="J10" s="7">
        <v>0</v>
      </c>
      <c r="K10" s="8">
        <f t="shared" si="0"/>
        <v>298000</v>
      </c>
      <c r="L10" s="8">
        <f t="shared" si="1"/>
        <v>38.025167785234899</v>
      </c>
    </row>
    <row r="11" spans="1:12" ht="15" customHeight="1" x14ac:dyDescent="0.25">
      <c r="A11" s="4" t="s">
        <v>10</v>
      </c>
      <c r="B11" s="5" t="s">
        <v>23</v>
      </c>
      <c r="C11" s="6" t="s">
        <v>24</v>
      </c>
      <c r="D11" s="7">
        <v>21600</v>
      </c>
      <c r="E11" s="7">
        <v>21600</v>
      </c>
      <c r="F11" s="7">
        <v>5400</v>
      </c>
      <c r="G11" s="61">
        <v>16200</v>
      </c>
      <c r="H11" s="62"/>
      <c r="I11" s="7">
        <v>25</v>
      </c>
      <c r="J11" s="7">
        <v>0</v>
      </c>
      <c r="K11" s="8">
        <f t="shared" si="0"/>
        <v>21600</v>
      </c>
      <c r="L11" s="8">
        <f t="shared" si="1"/>
        <v>25</v>
      </c>
    </row>
    <row r="12" spans="1:12" ht="15" customHeight="1" x14ac:dyDescent="0.25">
      <c r="A12" s="4" t="s">
        <v>10</v>
      </c>
      <c r="B12" s="5" t="s">
        <v>25</v>
      </c>
      <c r="C12" s="6" t="s">
        <v>26</v>
      </c>
      <c r="D12" s="7">
        <v>82711</v>
      </c>
      <c r="E12" s="7">
        <v>82711</v>
      </c>
      <c r="F12" s="7">
        <v>20691</v>
      </c>
      <c r="G12" s="61">
        <v>62020</v>
      </c>
      <c r="H12" s="62"/>
      <c r="I12" s="7">
        <v>25.016019634631427</v>
      </c>
      <c r="J12" s="7">
        <v>0</v>
      </c>
      <c r="K12" s="8">
        <f t="shared" si="0"/>
        <v>82711</v>
      </c>
      <c r="L12" s="8">
        <f t="shared" si="1"/>
        <v>25.016019634631427</v>
      </c>
    </row>
    <row r="13" spans="1:12" ht="15" customHeight="1" x14ac:dyDescent="0.25">
      <c r="A13" s="4" t="s">
        <v>10</v>
      </c>
      <c r="B13" s="5" t="s">
        <v>27</v>
      </c>
      <c r="C13" s="6" t="s">
        <v>53</v>
      </c>
      <c r="D13" s="7">
        <v>77357</v>
      </c>
      <c r="E13" s="7">
        <v>77357</v>
      </c>
      <c r="F13" s="7">
        <v>37510</v>
      </c>
      <c r="G13" s="61">
        <v>39847</v>
      </c>
      <c r="H13" s="62"/>
      <c r="I13" s="7">
        <v>48.489470894683095</v>
      </c>
      <c r="J13" s="7">
        <v>0</v>
      </c>
      <c r="K13" s="8">
        <f t="shared" si="0"/>
        <v>77357</v>
      </c>
      <c r="L13" s="8">
        <f t="shared" si="1"/>
        <v>48.489470894683087</v>
      </c>
    </row>
    <row r="14" spans="1:12" ht="15" customHeight="1" x14ac:dyDescent="0.25">
      <c r="A14" s="4" t="s">
        <v>10</v>
      </c>
      <c r="B14" s="5" t="s">
        <v>28</v>
      </c>
      <c r="C14" s="6" t="s">
        <v>29</v>
      </c>
      <c r="D14" s="7">
        <v>23332</v>
      </c>
      <c r="E14" s="7">
        <v>23332</v>
      </c>
      <c r="F14" s="7">
        <v>23332</v>
      </c>
      <c r="G14" s="61">
        <v>0</v>
      </c>
      <c r="H14" s="62"/>
      <c r="I14" s="7">
        <v>100</v>
      </c>
      <c r="J14" s="7">
        <v>0</v>
      </c>
      <c r="K14" s="8">
        <f t="shared" si="0"/>
        <v>23332</v>
      </c>
      <c r="L14" s="8">
        <f t="shared" si="1"/>
        <v>100</v>
      </c>
    </row>
    <row r="15" spans="1:12" ht="15" customHeight="1" x14ac:dyDescent="0.25">
      <c r="A15" s="20" t="s">
        <v>40</v>
      </c>
      <c r="B15" s="21"/>
      <c r="C15" s="21"/>
      <c r="D15" s="22">
        <v>2293000</v>
      </c>
      <c r="E15" s="22">
        <v>2293000</v>
      </c>
      <c r="F15" s="22">
        <v>462515.20000000001</v>
      </c>
      <c r="G15" s="63">
        <v>1830484.8</v>
      </c>
      <c r="H15" s="64"/>
      <c r="I15" s="22">
        <v>20.170000000000002</v>
      </c>
      <c r="J15" s="22">
        <v>0</v>
      </c>
      <c r="K15" s="23">
        <f t="shared" si="0"/>
        <v>2293000</v>
      </c>
      <c r="L15" s="23">
        <f t="shared" si="1"/>
        <v>20.170745747928478</v>
      </c>
    </row>
    <row r="16" spans="1:12" ht="15" customHeight="1" x14ac:dyDescent="0.25">
      <c r="A16" s="4" t="s">
        <v>10</v>
      </c>
      <c r="B16" s="5" t="s">
        <v>41</v>
      </c>
      <c r="C16" s="6" t="s">
        <v>42</v>
      </c>
      <c r="D16" s="7">
        <v>2293000</v>
      </c>
      <c r="E16" s="7">
        <v>2293000</v>
      </c>
      <c r="F16" s="7">
        <v>573252</v>
      </c>
      <c r="G16" s="61">
        <v>1719748</v>
      </c>
      <c r="H16" s="62"/>
      <c r="I16" s="7">
        <v>25.000087221979939</v>
      </c>
      <c r="J16" s="7">
        <v>0</v>
      </c>
      <c r="K16" s="8">
        <f t="shared" si="0"/>
        <v>2293000</v>
      </c>
      <c r="L16" s="8">
        <f t="shared" si="1"/>
        <v>25.000087221979939</v>
      </c>
    </row>
    <row r="17" spans="1:12" ht="15" customHeight="1" x14ac:dyDescent="0.25">
      <c r="A17" s="67" t="s">
        <v>52</v>
      </c>
      <c r="B17" s="64"/>
      <c r="C17" s="64"/>
      <c r="D17" s="22">
        <v>2293000</v>
      </c>
      <c r="E17" s="22">
        <v>2293000</v>
      </c>
      <c r="F17" s="22">
        <v>573252</v>
      </c>
      <c r="G17" s="63">
        <v>1719748</v>
      </c>
      <c r="H17" s="64"/>
      <c r="I17" s="22">
        <v>25</v>
      </c>
      <c r="J17" s="22">
        <v>0</v>
      </c>
      <c r="K17" s="23">
        <f t="shared" si="0"/>
        <v>2293000</v>
      </c>
      <c r="L17" s="23">
        <f t="shared" si="1"/>
        <v>25.000087221979939</v>
      </c>
    </row>
    <row r="18" spans="1:12" s="1" customFormat="1" ht="15" customHeight="1" x14ac:dyDescent="0.25">
      <c r="A18" s="50" t="s">
        <v>70</v>
      </c>
      <c r="B18" s="3">
        <v>501</v>
      </c>
      <c r="C18" s="6" t="s">
        <v>12</v>
      </c>
      <c r="D18" s="7">
        <v>0</v>
      </c>
      <c r="E18" s="7">
        <v>0</v>
      </c>
      <c r="F18" s="7">
        <v>0</v>
      </c>
      <c r="G18" s="7">
        <v>0</v>
      </c>
      <c r="H18" s="9"/>
      <c r="I18" s="7">
        <v>0</v>
      </c>
      <c r="J18" s="7">
        <v>20000</v>
      </c>
      <c r="K18" s="8">
        <f t="shared" si="0"/>
        <v>20000</v>
      </c>
      <c r="L18" s="8">
        <f t="shared" si="1"/>
        <v>0</v>
      </c>
    </row>
    <row r="19" spans="1:12" s="1" customFormat="1" ht="15" customHeight="1" x14ac:dyDescent="0.25">
      <c r="A19" s="20" t="s">
        <v>40</v>
      </c>
      <c r="B19" s="21"/>
      <c r="C19" s="21"/>
      <c r="D19" s="22">
        <v>0</v>
      </c>
      <c r="E19" s="22">
        <v>0</v>
      </c>
      <c r="F19" s="22">
        <v>0</v>
      </c>
      <c r="G19" s="22">
        <v>0</v>
      </c>
      <c r="H19" s="21"/>
      <c r="I19" s="22">
        <v>0</v>
      </c>
      <c r="J19" s="22">
        <v>20000</v>
      </c>
      <c r="K19" s="23">
        <v>20000</v>
      </c>
      <c r="L19" s="23">
        <f t="shared" si="1"/>
        <v>0</v>
      </c>
    </row>
    <row r="20" spans="1:12" s="1" customFormat="1" ht="15" customHeight="1" x14ac:dyDescent="0.25">
      <c r="A20" s="50" t="s">
        <v>70</v>
      </c>
      <c r="B20" s="3">
        <v>672</v>
      </c>
      <c r="C20" s="3" t="s">
        <v>71</v>
      </c>
      <c r="D20" s="7">
        <v>0</v>
      </c>
      <c r="E20" s="7">
        <v>0</v>
      </c>
      <c r="F20" s="7">
        <v>0</v>
      </c>
      <c r="G20" s="7">
        <v>0</v>
      </c>
      <c r="H20" s="9"/>
      <c r="I20" s="7">
        <v>0</v>
      </c>
      <c r="J20" s="7">
        <v>20000</v>
      </c>
      <c r="K20" s="8">
        <v>20000</v>
      </c>
      <c r="L20" s="8">
        <f t="shared" si="1"/>
        <v>0</v>
      </c>
    </row>
    <row r="21" spans="1:12" s="1" customFormat="1" ht="15" customHeight="1" x14ac:dyDescent="0.25">
      <c r="A21" s="67" t="s">
        <v>52</v>
      </c>
      <c r="B21" s="64"/>
      <c r="C21" s="64"/>
      <c r="D21" s="22">
        <v>0</v>
      </c>
      <c r="E21" s="22">
        <v>0</v>
      </c>
      <c r="F21" s="22">
        <v>0</v>
      </c>
      <c r="G21" s="22">
        <v>0</v>
      </c>
      <c r="H21" s="21"/>
      <c r="I21" s="22">
        <v>0</v>
      </c>
      <c r="J21" s="22">
        <v>20000</v>
      </c>
      <c r="K21" s="23">
        <v>20000</v>
      </c>
      <c r="L21" s="23">
        <v>0</v>
      </c>
    </row>
    <row r="22" spans="1:12" ht="15" customHeight="1" x14ac:dyDescent="0.25">
      <c r="A22" s="4" t="s">
        <v>30</v>
      </c>
      <c r="B22" s="5" t="s">
        <v>11</v>
      </c>
      <c r="C22" s="3" t="s">
        <v>55</v>
      </c>
      <c r="D22" s="10">
        <v>1370000</v>
      </c>
      <c r="E22" s="10">
        <v>1370000</v>
      </c>
      <c r="F22" s="10">
        <v>268228.90999999997</v>
      </c>
      <c r="G22" s="10">
        <v>1101771.0900000001</v>
      </c>
      <c r="H22" s="10">
        <v>19.578752554744526</v>
      </c>
      <c r="I22" s="7">
        <f>F22/E22*100</f>
        <v>19.578752554744526</v>
      </c>
      <c r="J22" s="7">
        <v>0</v>
      </c>
      <c r="K22" s="8">
        <f t="shared" si="0"/>
        <v>1370000</v>
      </c>
      <c r="L22" s="8">
        <f t="shared" si="1"/>
        <v>19.578752554744526</v>
      </c>
    </row>
    <row r="23" spans="1:12" ht="15" customHeight="1" x14ac:dyDescent="0.25">
      <c r="A23" s="4" t="s">
        <v>30</v>
      </c>
      <c r="B23" s="5" t="s">
        <v>11</v>
      </c>
      <c r="C23" s="6" t="s">
        <v>12</v>
      </c>
      <c r="D23" s="7">
        <v>33500</v>
      </c>
      <c r="E23" s="7">
        <v>33400</v>
      </c>
      <c r="F23" s="7">
        <v>573.71</v>
      </c>
      <c r="G23" s="61">
        <v>32826.29</v>
      </c>
      <c r="H23" s="62"/>
      <c r="I23" s="7">
        <f>F23/E23*100</f>
        <v>1.7176946107784432</v>
      </c>
      <c r="J23" s="7">
        <v>0</v>
      </c>
      <c r="K23" s="8">
        <f t="shared" si="0"/>
        <v>33400</v>
      </c>
      <c r="L23" s="8">
        <f t="shared" si="1"/>
        <v>1.7176946107784432</v>
      </c>
    </row>
    <row r="24" spans="1:12" ht="15" customHeight="1" x14ac:dyDescent="0.25">
      <c r="A24" s="4" t="s">
        <v>30</v>
      </c>
      <c r="B24" s="5" t="s">
        <v>17</v>
      </c>
      <c r="C24" s="6" t="s">
        <v>18</v>
      </c>
      <c r="D24" s="7">
        <v>16000</v>
      </c>
      <c r="E24" s="7">
        <v>16000</v>
      </c>
      <c r="F24" s="7">
        <v>0</v>
      </c>
      <c r="G24" s="61">
        <v>16000</v>
      </c>
      <c r="H24" s="62"/>
      <c r="I24" s="7">
        <v>0</v>
      </c>
      <c r="J24" s="7">
        <v>0</v>
      </c>
      <c r="K24" s="8">
        <f t="shared" si="0"/>
        <v>16000</v>
      </c>
      <c r="L24" s="8">
        <f t="shared" si="1"/>
        <v>0</v>
      </c>
    </row>
    <row r="25" spans="1:12" ht="15" customHeight="1" x14ac:dyDescent="0.25">
      <c r="A25" s="4" t="s">
        <v>30</v>
      </c>
      <c r="B25" s="5" t="s">
        <v>19</v>
      </c>
      <c r="C25" s="6" t="s">
        <v>20</v>
      </c>
      <c r="D25" s="7">
        <v>1000</v>
      </c>
      <c r="E25" s="7">
        <v>1000</v>
      </c>
      <c r="F25" s="7">
        <v>0</v>
      </c>
      <c r="G25" s="61">
        <v>1000</v>
      </c>
      <c r="H25" s="62"/>
      <c r="I25" s="7">
        <v>0</v>
      </c>
      <c r="J25" s="7">
        <v>0</v>
      </c>
      <c r="K25" s="8">
        <f t="shared" si="0"/>
        <v>1000</v>
      </c>
      <c r="L25" s="8">
        <f t="shared" si="1"/>
        <v>0</v>
      </c>
    </row>
    <row r="26" spans="1:12" ht="15" customHeight="1" x14ac:dyDescent="0.25">
      <c r="A26" s="4" t="s">
        <v>30</v>
      </c>
      <c r="B26" s="5" t="s">
        <v>21</v>
      </c>
      <c r="C26" s="6" t="s">
        <v>22</v>
      </c>
      <c r="D26" s="7">
        <v>22000</v>
      </c>
      <c r="E26" s="7">
        <v>22100</v>
      </c>
      <c r="F26" s="7">
        <v>100</v>
      </c>
      <c r="G26" s="61">
        <v>22000</v>
      </c>
      <c r="H26" s="62"/>
      <c r="I26" s="7">
        <v>0.45248868778280543</v>
      </c>
      <c r="J26" s="7">
        <v>0</v>
      </c>
      <c r="K26" s="8">
        <f t="shared" si="0"/>
        <v>22100</v>
      </c>
      <c r="L26" s="8">
        <f t="shared" si="1"/>
        <v>0.45248868778280549</v>
      </c>
    </row>
    <row r="27" spans="1:12" ht="15" customHeight="1" x14ac:dyDescent="0.25">
      <c r="A27" s="4" t="s">
        <v>30</v>
      </c>
      <c r="B27" s="5" t="s">
        <v>27</v>
      </c>
      <c r="C27" s="6" t="s">
        <v>53</v>
      </c>
      <c r="D27" s="7">
        <v>23000</v>
      </c>
      <c r="E27" s="7">
        <v>23000</v>
      </c>
      <c r="F27" s="7">
        <v>2000</v>
      </c>
      <c r="G27" s="61">
        <v>21000</v>
      </c>
      <c r="H27" s="62"/>
      <c r="I27" s="7">
        <v>8.695652173913043</v>
      </c>
      <c r="J27" s="7">
        <v>0</v>
      </c>
      <c r="K27" s="8">
        <f t="shared" si="0"/>
        <v>23000</v>
      </c>
      <c r="L27" s="8">
        <f t="shared" si="1"/>
        <v>8.695652173913043</v>
      </c>
    </row>
    <row r="28" spans="1:12" ht="15" customHeight="1" x14ac:dyDescent="0.25">
      <c r="A28" s="20" t="s">
        <v>40</v>
      </c>
      <c r="B28" s="21"/>
      <c r="C28" s="21"/>
      <c r="D28" s="22">
        <v>1465500</v>
      </c>
      <c r="E28" s="22">
        <v>1465500</v>
      </c>
      <c r="F28" s="22">
        <v>270902.62</v>
      </c>
      <c r="G28" s="63">
        <v>1194597.3799999999</v>
      </c>
      <c r="H28" s="64"/>
      <c r="I28" s="22">
        <v>18.489999999999998</v>
      </c>
      <c r="J28" s="22">
        <v>0</v>
      </c>
      <c r="K28" s="23">
        <f t="shared" si="0"/>
        <v>1465500</v>
      </c>
      <c r="L28" s="23">
        <f t="shared" si="1"/>
        <v>18.485337427499147</v>
      </c>
    </row>
    <row r="29" spans="1:12" ht="15" customHeight="1" x14ac:dyDescent="0.25">
      <c r="A29" s="4" t="s">
        <v>30</v>
      </c>
      <c r="B29" s="5" t="s">
        <v>43</v>
      </c>
      <c r="C29" s="11" t="s">
        <v>57</v>
      </c>
      <c r="D29" s="10">
        <v>1370000</v>
      </c>
      <c r="E29" s="10">
        <v>1370000</v>
      </c>
      <c r="F29" s="10">
        <v>286820</v>
      </c>
      <c r="G29" s="10">
        <v>1083180</v>
      </c>
      <c r="H29" s="10">
        <v>20.935766423357663</v>
      </c>
      <c r="I29" s="7">
        <f>F29/E29*100</f>
        <v>20.935766423357663</v>
      </c>
      <c r="J29" s="7">
        <v>0</v>
      </c>
      <c r="K29" s="8">
        <f t="shared" si="0"/>
        <v>1370000</v>
      </c>
      <c r="L29" s="8">
        <f t="shared" si="1"/>
        <v>20.935766423357663</v>
      </c>
    </row>
    <row r="30" spans="1:12" ht="15" customHeight="1" x14ac:dyDescent="0.25">
      <c r="A30" s="4" t="s">
        <v>30</v>
      </c>
      <c r="B30" s="5" t="s">
        <v>43</v>
      </c>
      <c r="C30" s="6" t="s">
        <v>44</v>
      </c>
      <c r="D30" s="7">
        <v>84000</v>
      </c>
      <c r="E30" s="7">
        <v>84000</v>
      </c>
      <c r="F30" s="7">
        <v>42300</v>
      </c>
      <c r="G30" s="61">
        <v>41700</v>
      </c>
      <c r="H30" s="62"/>
      <c r="I30" s="7">
        <f>F30/E30*100</f>
        <v>50.357142857142854</v>
      </c>
      <c r="J30" s="7">
        <v>0</v>
      </c>
      <c r="K30" s="8">
        <f t="shared" si="0"/>
        <v>84000</v>
      </c>
      <c r="L30" s="8">
        <f t="shared" si="1"/>
        <v>50.357142857142854</v>
      </c>
    </row>
    <row r="31" spans="1:12" ht="15" customHeight="1" x14ac:dyDescent="0.25">
      <c r="A31" s="4" t="s">
        <v>30</v>
      </c>
      <c r="B31" s="5" t="s">
        <v>45</v>
      </c>
      <c r="C31" s="6" t="s">
        <v>46</v>
      </c>
      <c r="D31" s="7">
        <v>5000</v>
      </c>
      <c r="E31" s="7">
        <v>5000</v>
      </c>
      <c r="F31" s="7">
        <v>2010</v>
      </c>
      <c r="G31" s="61">
        <v>2990</v>
      </c>
      <c r="H31" s="62"/>
      <c r="I31" s="7">
        <v>40.200000000000003</v>
      </c>
      <c r="J31" s="7">
        <v>0</v>
      </c>
      <c r="K31" s="8">
        <f t="shared" si="0"/>
        <v>5000</v>
      </c>
      <c r="L31" s="8">
        <f t="shared" si="1"/>
        <v>40.200000000000003</v>
      </c>
    </row>
    <row r="32" spans="1:12" ht="15" customHeight="1" x14ac:dyDescent="0.25">
      <c r="A32" s="4" t="s">
        <v>30</v>
      </c>
      <c r="B32" s="5" t="s">
        <v>47</v>
      </c>
      <c r="C32" s="6" t="s">
        <v>48</v>
      </c>
      <c r="D32" s="7">
        <v>5000</v>
      </c>
      <c r="E32" s="7">
        <v>5000</v>
      </c>
      <c r="F32" s="7">
        <v>48</v>
      </c>
      <c r="G32" s="61">
        <v>4952</v>
      </c>
      <c r="H32" s="62"/>
      <c r="I32" s="7">
        <v>0.96</v>
      </c>
      <c r="J32" s="7">
        <v>0</v>
      </c>
      <c r="K32" s="8">
        <f t="shared" si="0"/>
        <v>5000</v>
      </c>
      <c r="L32" s="8">
        <f t="shared" si="1"/>
        <v>0.96</v>
      </c>
    </row>
    <row r="33" spans="1:12" ht="15" customHeight="1" x14ac:dyDescent="0.25">
      <c r="A33" s="4" t="s">
        <v>30</v>
      </c>
      <c r="B33" s="5" t="s">
        <v>49</v>
      </c>
      <c r="C33" s="6" t="s">
        <v>50</v>
      </c>
      <c r="D33" s="7">
        <v>1500</v>
      </c>
      <c r="E33" s="7">
        <v>1500</v>
      </c>
      <c r="F33" s="7">
        <v>454.25</v>
      </c>
      <c r="G33" s="61">
        <v>1045.75</v>
      </c>
      <c r="H33" s="62"/>
      <c r="I33" s="7">
        <v>30.283333333333335</v>
      </c>
      <c r="J33" s="7">
        <v>0</v>
      </c>
      <c r="K33" s="8">
        <f t="shared" si="0"/>
        <v>1500</v>
      </c>
      <c r="L33" s="8">
        <f t="shared" si="1"/>
        <v>30.283333333333335</v>
      </c>
    </row>
    <row r="34" spans="1:12" ht="15" customHeight="1" x14ac:dyDescent="0.25">
      <c r="A34" s="67" t="s">
        <v>52</v>
      </c>
      <c r="B34" s="64"/>
      <c r="C34" s="64"/>
      <c r="D34" s="22">
        <v>1465500</v>
      </c>
      <c r="E34" s="22">
        <v>1465500</v>
      </c>
      <c r="F34" s="22">
        <v>331632.25</v>
      </c>
      <c r="G34" s="63">
        <v>1133867.75</v>
      </c>
      <c r="H34" s="64"/>
      <c r="I34" s="22">
        <v>22.63</v>
      </c>
      <c r="J34" s="22">
        <v>0</v>
      </c>
      <c r="K34" s="23">
        <f t="shared" si="0"/>
        <v>1465500</v>
      </c>
      <c r="L34" s="23">
        <f t="shared" si="1"/>
        <v>22.629290344592292</v>
      </c>
    </row>
    <row r="35" spans="1:12" ht="15" customHeight="1" x14ac:dyDescent="0.25">
      <c r="A35" s="4" t="s">
        <v>31</v>
      </c>
      <c r="B35" s="12" t="s">
        <v>11</v>
      </c>
      <c r="C35" s="3" t="s">
        <v>12</v>
      </c>
      <c r="D35" s="7">
        <v>0</v>
      </c>
      <c r="E35" s="7">
        <v>0</v>
      </c>
      <c r="F35" s="7">
        <v>0</v>
      </c>
      <c r="G35" s="7">
        <v>0</v>
      </c>
      <c r="H35" s="9"/>
      <c r="I35" s="7">
        <v>0</v>
      </c>
      <c r="J35" s="7">
        <v>310000</v>
      </c>
      <c r="K35" s="8">
        <f t="shared" si="0"/>
        <v>310000</v>
      </c>
      <c r="L35" s="8">
        <f t="shared" si="1"/>
        <v>0</v>
      </c>
    </row>
    <row r="36" spans="1:12" ht="15" customHeight="1" x14ac:dyDescent="0.25">
      <c r="A36" s="4" t="s">
        <v>31</v>
      </c>
      <c r="B36" s="5" t="s">
        <v>21</v>
      </c>
      <c r="C36" s="6" t="s">
        <v>22</v>
      </c>
      <c r="D36" s="7">
        <v>0</v>
      </c>
      <c r="E36" s="7">
        <v>0</v>
      </c>
      <c r="F36" s="7">
        <v>9500</v>
      </c>
      <c r="G36" s="61">
        <v>-9500</v>
      </c>
      <c r="H36" s="62"/>
      <c r="I36" s="7">
        <v>0</v>
      </c>
      <c r="J36" s="10">
        <v>130000</v>
      </c>
      <c r="K36" s="8">
        <f t="shared" si="0"/>
        <v>130000</v>
      </c>
      <c r="L36" s="8">
        <f t="shared" si="1"/>
        <v>7.3076923076923084</v>
      </c>
    </row>
    <row r="37" spans="1:12" ht="15" customHeight="1" x14ac:dyDescent="0.25">
      <c r="A37" s="20" t="s">
        <v>40</v>
      </c>
      <c r="B37" s="21"/>
      <c r="C37" s="21"/>
      <c r="D37" s="22">
        <v>0</v>
      </c>
      <c r="E37" s="22">
        <v>0</v>
      </c>
      <c r="F37" s="22">
        <v>9500</v>
      </c>
      <c r="G37" s="63">
        <v>-9500</v>
      </c>
      <c r="H37" s="64"/>
      <c r="I37" s="22">
        <v>0</v>
      </c>
      <c r="J37" s="24">
        <v>440000</v>
      </c>
      <c r="K37" s="23">
        <f t="shared" si="0"/>
        <v>440000</v>
      </c>
      <c r="L37" s="23">
        <f t="shared" si="1"/>
        <v>2.1590909090909092</v>
      </c>
    </row>
    <row r="38" spans="1:12" ht="15" customHeight="1" x14ac:dyDescent="0.25">
      <c r="A38" s="4" t="s">
        <v>31</v>
      </c>
      <c r="B38" s="12" t="s">
        <v>41</v>
      </c>
      <c r="C38" s="3" t="s">
        <v>56</v>
      </c>
      <c r="D38" s="7">
        <v>0</v>
      </c>
      <c r="E38" s="7">
        <v>0</v>
      </c>
      <c r="F38" s="7">
        <v>0</v>
      </c>
      <c r="G38" s="7">
        <v>0</v>
      </c>
      <c r="H38" s="9"/>
      <c r="I38" s="7">
        <v>0</v>
      </c>
      <c r="J38" s="10">
        <v>440000</v>
      </c>
      <c r="K38" s="8">
        <f t="shared" si="0"/>
        <v>440000</v>
      </c>
      <c r="L38" s="8">
        <f t="shared" si="1"/>
        <v>0</v>
      </c>
    </row>
    <row r="39" spans="1:12" ht="15" customHeight="1" x14ac:dyDescent="0.25">
      <c r="A39" s="67" t="s">
        <v>52</v>
      </c>
      <c r="B39" s="64"/>
      <c r="C39" s="64"/>
      <c r="D39" s="22">
        <v>0</v>
      </c>
      <c r="E39" s="22">
        <v>0</v>
      </c>
      <c r="F39" s="22">
        <v>0</v>
      </c>
      <c r="G39" s="22">
        <v>0</v>
      </c>
      <c r="H39" s="21"/>
      <c r="I39" s="22">
        <v>0</v>
      </c>
      <c r="J39" s="24">
        <v>440000</v>
      </c>
      <c r="K39" s="23">
        <f t="shared" si="0"/>
        <v>440000</v>
      </c>
      <c r="L39" s="23">
        <f t="shared" si="1"/>
        <v>0</v>
      </c>
    </row>
    <row r="40" spans="1:12" ht="15" customHeight="1" x14ac:dyDescent="0.25">
      <c r="A40" s="4" t="s">
        <v>32</v>
      </c>
      <c r="B40" s="5" t="s">
        <v>21</v>
      </c>
      <c r="C40" s="6" t="s">
        <v>22</v>
      </c>
      <c r="D40" s="7">
        <v>152443</v>
      </c>
      <c r="E40" s="7">
        <v>152443</v>
      </c>
      <c r="F40" s="7">
        <v>73274</v>
      </c>
      <c r="G40" s="61">
        <v>79169</v>
      </c>
      <c r="H40" s="62"/>
      <c r="I40" s="7">
        <v>48.066490425929693</v>
      </c>
      <c r="J40" s="10">
        <v>0</v>
      </c>
      <c r="K40" s="8">
        <f t="shared" si="0"/>
        <v>152443</v>
      </c>
      <c r="L40" s="8">
        <f t="shared" si="1"/>
        <v>48.066490425929693</v>
      </c>
    </row>
    <row r="41" spans="1:12" ht="15" customHeight="1" x14ac:dyDescent="0.25">
      <c r="A41" s="4" t="s">
        <v>32</v>
      </c>
      <c r="B41" s="5" t="s">
        <v>23</v>
      </c>
      <c r="C41" s="6" t="s">
        <v>24</v>
      </c>
      <c r="D41" s="7">
        <v>221514</v>
      </c>
      <c r="E41" s="7">
        <v>221514</v>
      </c>
      <c r="F41" s="7">
        <v>58615</v>
      </c>
      <c r="G41" s="61">
        <v>162899</v>
      </c>
      <c r="H41" s="62"/>
      <c r="I41" s="7">
        <v>26.461081466634162</v>
      </c>
      <c r="J41" s="10">
        <v>0</v>
      </c>
      <c r="K41" s="8">
        <f t="shared" si="0"/>
        <v>221514</v>
      </c>
      <c r="L41" s="8">
        <f t="shared" si="1"/>
        <v>26.461081466634162</v>
      </c>
    </row>
    <row r="42" spans="1:12" ht="15" customHeight="1" x14ac:dyDescent="0.25">
      <c r="A42" s="4" t="s">
        <v>32</v>
      </c>
      <c r="B42" s="5" t="s">
        <v>33</v>
      </c>
      <c r="C42" s="6" t="s">
        <v>34</v>
      </c>
      <c r="D42" s="7">
        <v>65379</v>
      </c>
      <c r="E42" s="7">
        <v>65379</v>
      </c>
      <c r="F42" s="7">
        <v>16569</v>
      </c>
      <c r="G42" s="61">
        <v>48810</v>
      </c>
      <c r="H42" s="62"/>
      <c r="I42" s="7">
        <v>25.343000045886292</v>
      </c>
      <c r="J42" s="10">
        <v>0</v>
      </c>
      <c r="K42" s="8">
        <f t="shared" si="0"/>
        <v>65379</v>
      </c>
      <c r="L42" s="8">
        <f t="shared" si="1"/>
        <v>25.343000045886292</v>
      </c>
    </row>
    <row r="43" spans="1:12" ht="15" customHeight="1" x14ac:dyDescent="0.25">
      <c r="A43" s="4" t="s">
        <v>32</v>
      </c>
      <c r="B43" s="5" t="s">
        <v>35</v>
      </c>
      <c r="C43" s="6" t="s">
        <v>36</v>
      </c>
      <c r="D43" s="7">
        <v>5032</v>
      </c>
      <c r="E43" s="7">
        <v>5032</v>
      </c>
      <c r="F43" s="7">
        <v>0</v>
      </c>
      <c r="G43" s="61">
        <v>5032</v>
      </c>
      <c r="H43" s="62"/>
      <c r="I43" s="7">
        <v>0</v>
      </c>
      <c r="J43" s="10">
        <v>0</v>
      </c>
      <c r="K43" s="8">
        <f t="shared" si="0"/>
        <v>5032</v>
      </c>
      <c r="L43" s="8">
        <f t="shared" si="1"/>
        <v>0</v>
      </c>
    </row>
    <row r="44" spans="1:12" ht="15" customHeight="1" x14ac:dyDescent="0.25">
      <c r="A44" s="20" t="s">
        <v>40</v>
      </c>
      <c r="B44" s="21"/>
      <c r="C44" s="21"/>
      <c r="D44" s="22">
        <v>444368</v>
      </c>
      <c r="E44" s="22">
        <v>444368</v>
      </c>
      <c r="F44" s="22">
        <v>148458</v>
      </c>
      <c r="G44" s="63">
        <v>295910</v>
      </c>
      <c r="H44" s="64"/>
      <c r="I44" s="22">
        <v>33.409999999999997</v>
      </c>
      <c r="J44" s="24">
        <v>0</v>
      </c>
      <c r="K44" s="23">
        <f t="shared" si="0"/>
        <v>444368</v>
      </c>
      <c r="L44" s="23">
        <f t="shared" si="1"/>
        <v>33.408796312965833</v>
      </c>
    </row>
    <row r="45" spans="1:12" ht="15" customHeight="1" x14ac:dyDescent="0.25">
      <c r="A45" s="4" t="s">
        <v>32</v>
      </c>
      <c r="B45" s="5" t="s">
        <v>41</v>
      </c>
      <c r="C45" s="6" t="s">
        <v>42</v>
      </c>
      <c r="D45" s="7">
        <v>444368</v>
      </c>
      <c r="E45" s="7">
        <v>444368</v>
      </c>
      <c r="F45" s="7">
        <v>0</v>
      </c>
      <c r="G45" s="7">
        <v>444368</v>
      </c>
      <c r="H45" s="61">
        <v>0</v>
      </c>
      <c r="I45" s="62"/>
      <c r="J45" s="10">
        <v>0</v>
      </c>
      <c r="K45" s="8">
        <f t="shared" si="0"/>
        <v>444368</v>
      </c>
      <c r="L45" s="8">
        <f t="shared" si="1"/>
        <v>0</v>
      </c>
    </row>
    <row r="46" spans="1:12" ht="15" customHeight="1" x14ac:dyDescent="0.25">
      <c r="A46" s="67" t="s">
        <v>52</v>
      </c>
      <c r="B46" s="64"/>
      <c r="C46" s="64"/>
      <c r="D46" s="22">
        <v>444368</v>
      </c>
      <c r="E46" s="22">
        <v>444368</v>
      </c>
      <c r="F46" s="22">
        <v>0</v>
      </c>
      <c r="G46" s="22">
        <v>444368</v>
      </c>
      <c r="H46" s="63">
        <v>0</v>
      </c>
      <c r="I46" s="64"/>
      <c r="J46" s="24">
        <v>0</v>
      </c>
      <c r="K46" s="23">
        <f t="shared" si="0"/>
        <v>444368</v>
      </c>
      <c r="L46" s="23">
        <f t="shared" si="1"/>
        <v>0</v>
      </c>
    </row>
    <row r="47" spans="1:12" ht="15" customHeight="1" x14ac:dyDescent="0.25">
      <c r="A47" s="4" t="s">
        <v>37</v>
      </c>
      <c r="B47" s="5" t="s">
        <v>11</v>
      </c>
      <c r="C47" s="6" t="s">
        <v>12</v>
      </c>
      <c r="D47" s="7">
        <v>120000</v>
      </c>
      <c r="E47" s="7">
        <v>120000</v>
      </c>
      <c r="F47" s="7">
        <v>13407.46</v>
      </c>
      <c r="G47" s="61">
        <v>106592.54</v>
      </c>
      <c r="H47" s="62"/>
      <c r="I47" s="7">
        <v>11.172883333333333</v>
      </c>
      <c r="J47" s="10">
        <v>-35000</v>
      </c>
      <c r="K47" s="8">
        <f t="shared" si="0"/>
        <v>85000</v>
      </c>
      <c r="L47" s="8">
        <f t="shared" si="1"/>
        <v>15.773482352941176</v>
      </c>
    </row>
    <row r="48" spans="1:12" ht="15" customHeight="1" x14ac:dyDescent="0.25">
      <c r="A48" s="4" t="s">
        <v>37</v>
      </c>
      <c r="B48" s="5" t="s">
        <v>17</v>
      </c>
      <c r="C48" s="6" t="s">
        <v>18</v>
      </c>
      <c r="D48" s="7">
        <v>20000</v>
      </c>
      <c r="E48" s="7">
        <v>20000</v>
      </c>
      <c r="F48" s="7">
        <v>16000</v>
      </c>
      <c r="G48" s="61">
        <v>4000</v>
      </c>
      <c r="H48" s="62"/>
      <c r="I48" s="7">
        <v>80</v>
      </c>
      <c r="J48" s="10">
        <v>0</v>
      </c>
      <c r="K48" s="8">
        <f t="shared" si="0"/>
        <v>20000</v>
      </c>
      <c r="L48" s="8">
        <f t="shared" si="1"/>
        <v>80</v>
      </c>
    </row>
    <row r="49" spans="1:12" ht="15" customHeight="1" x14ac:dyDescent="0.25">
      <c r="A49" s="4" t="s">
        <v>37</v>
      </c>
      <c r="B49" s="5" t="s">
        <v>21</v>
      </c>
      <c r="C49" s="6" t="s">
        <v>22</v>
      </c>
      <c r="D49" s="7">
        <v>70000</v>
      </c>
      <c r="E49" s="7">
        <v>70000</v>
      </c>
      <c r="F49" s="7">
        <v>41010</v>
      </c>
      <c r="G49" s="61">
        <v>28990</v>
      </c>
      <c r="H49" s="62"/>
      <c r="I49" s="7">
        <v>58.585714285714289</v>
      </c>
      <c r="J49" s="10">
        <v>-20000</v>
      </c>
      <c r="K49" s="8">
        <f t="shared" si="0"/>
        <v>50000</v>
      </c>
      <c r="L49" s="8">
        <f t="shared" si="1"/>
        <v>82.02000000000001</v>
      </c>
    </row>
    <row r="50" spans="1:12" ht="15" customHeight="1" x14ac:dyDescent="0.25">
      <c r="A50" s="4" t="s">
        <v>37</v>
      </c>
      <c r="B50" s="5" t="s">
        <v>23</v>
      </c>
      <c r="C50" s="6" t="s">
        <v>24</v>
      </c>
      <c r="D50" s="7">
        <v>13800000</v>
      </c>
      <c r="E50" s="7">
        <v>13800000</v>
      </c>
      <c r="F50" s="7">
        <v>3524546</v>
      </c>
      <c r="G50" s="61">
        <v>10275454</v>
      </c>
      <c r="H50" s="62"/>
      <c r="I50" s="7">
        <v>25.540188405797103</v>
      </c>
      <c r="J50" s="10">
        <v>1661128</v>
      </c>
      <c r="K50" s="8">
        <f>E50+J50</f>
        <v>15461128</v>
      </c>
      <c r="L50" s="8">
        <f t="shared" si="1"/>
        <v>22.796176320382315</v>
      </c>
    </row>
    <row r="51" spans="1:12" ht="15" customHeight="1" x14ac:dyDescent="0.25">
      <c r="A51" s="4" t="s">
        <v>37</v>
      </c>
      <c r="B51" s="5" t="s">
        <v>33</v>
      </c>
      <c r="C51" s="6" t="s">
        <v>34</v>
      </c>
      <c r="D51" s="7">
        <v>4664400</v>
      </c>
      <c r="E51" s="7">
        <v>4664400</v>
      </c>
      <c r="F51" s="7">
        <v>1136829.2</v>
      </c>
      <c r="G51" s="61">
        <v>3527570.8</v>
      </c>
      <c r="H51" s="62"/>
      <c r="I51" s="7">
        <v>24.372463768115942</v>
      </c>
      <c r="J51" s="10">
        <v>453862</v>
      </c>
      <c r="K51" s="8">
        <f t="shared" si="0"/>
        <v>5118262</v>
      </c>
      <c r="L51" s="8">
        <f t="shared" si="1"/>
        <v>22.211234985625978</v>
      </c>
    </row>
    <row r="52" spans="1:12" ht="15" customHeight="1" x14ac:dyDescent="0.25">
      <c r="A52" s="4" t="s">
        <v>37</v>
      </c>
      <c r="B52" s="5" t="s">
        <v>38</v>
      </c>
      <c r="C52" s="6" t="s">
        <v>39</v>
      </c>
      <c r="D52" s="7">
        <v>75000</v>
      </c>
      <c r="E52" s="7">
        <v>75000</v>
      </c>
      <c r="F52" s="7">
        <v>25646</v>
      </c>
      <c r="G52" s="61">
        <v>49354</v>
      </c>
      <c r="H52" s="62"/>
      <c r="I52" s="7">
        <v>34.19466666666667</v>
      </c>
      <c r="J52" s="10">
        <v>17584</v>
      </c>
      <c r="K52" s="8">
        <f t="shared" si="0"/>
        <v>92584</v>
      </c>
      <c r="L52" s="8">
        <f t="shared" si="1"/>
        <v>27.700250583254128</v>
      </c>
    </row>
    <row r="53" spans="1:12" ht="15" customHeight="1" x14ac:dyDescent="0.25">
      <c r="A53" s="4" t="s">
        <v>37</v>
      </c>
      <c r="B53" s="5" t="s">
        <v>35</v>
      </c>
      <c r="C53" s="6" t="s">
        <v>36</v>
      </c>
      <c r="D53" s="7">
        <v>390000</v>
      </c>
      <c r="E53" s="7">
        <v>390000</v>
      </c>
      <c r="F53" s="7">
        <v>65984</v>
      </c>
      <c r="G53" s="61">
        <v>324016</v>
      </c>
      <c r="H53" s="62"/>
      <c r="I53" s="7">
        <v>16.91897435897436</v>
      </c>
      <c r="J53" s="10">
        <v>38022</v>
      </c>
      <c r="K53" s="8">
        <f t="shared" si="0"/>
        <v>428022</v>
      </c>
      <c r="L53" s="8">
        <f t="shared" si="1"/>
        <v>15.416030017148652</v>
      </c>
    </row>
    <row r="54" spans="1:12" ht="15" customHeight="1" x14ac:dyDescent="0.25">
      <c r="A54" s="4" t="s">
        <v>37</v>
      </c>
      <c r="B54" s="5" t="s">
        <v>27</v>
      </c>
      <c r="C54" s="6" t="s">
        <v>53</v>
      </c>
      <c r="D54" s="7">
        <v>37000</v>
      </c>
      <c r="E54" s="7">
        <v>37000</v>
      </c>
      <c r="F54" s="7">
        <v>20812</v>
      </c>
      <c r="G54" s="61">
        <v>16188</v>
      </c>
      <c r="H54" s="62"/>
      <c r="I54" s="7">
        <v>56.248648648648647</v>
      </c>
      <c r="J54" s="10">
        <v>-12581</v>
      </c>
      <c r="K54" s="8">
        <f t="shared" si="0"/>
        <v>24419</v>
      </c>
      <c r="L54" s="8">
        <f t="shared" si="1"/>
        <v>85.228715344608702</v>
      </c>
    </row>
    <row r="55" spans="1:12" ht="15" customHeight="1" x14ac:dyDescent="0.25">
      <c r="A55" s="20" t="s">
        <v>40</v>
      </c>
      <c r="B55" s="21"/>
      <c r="C55" s="21"/>
      <c r="D55" s="22">
        <v>19176400</v>
      </c>
      <c r="E55" s="22">
        <v>19176400</v>
      </c>
      <c r="F55" s="22">
        <v>4844234.66</v>
      </c>
      <c r="G55" s="63">
        <v>14332165.34</v>
      </c>
      <c r="H55" s="64"/>
      <c r="I55" s="22">
        <v>25.26</v>
      </c>
      <c r="J55" s="23">
        <f>SUM(J47:J54)</f>
        <v>2103015</v>
      </c>
      <c r="K55" s="23">
        <f t="shared" si="0"/>
        <v>21279415</v>
      </c>
      <c r="L55" s="23">
        <f t="shared" si="1"/>
        <v>22.764886440722172</v>
      </c>
    </row>
    <row r="56" spans="1:12" ht="15" customHeight="1" x14ac:dyDescent="0.25">
      <c r="A56" s="4" t="s">
        <v>37</v>
      </c>
      <c r="B56" s="5" t="s">
        <v>41</v>
      </c>
      <c r="C56" s="6" t="s">
        <v>42</v>
      </c>
      <c r="D56" s="7">
        <v>19176400</v>
      </c>
      <c r="E56" s="7">
        <v>19176400</v>
      </c>
      <c r="F56" s="7">
        <v>4844234.66</v>
      </c>
      <c r="G56" s="7">
        <v>14332165.34</v>
      </c>
      <c r="H56" s="61">
        <v>25.261439373396467</v>
      </c>
      <c r="I56" s="62"/>
      <c r="J56" s="13">
        <v>2103015</v>
      </c>
      <c r="K56" s="8">
        <f t="shared" si="0"/>
        <v>21279415</v>
      </c>
      <c r="L56" s="8">
        <f t="shared" si="1"/>
        <v>22.764886440722172</v>
      </c>
    </row>
    <row r="57" spans="1:12" ht="15" customHeight="1" x14ac:dyDescent="0.25">
      <c r="A57" s="67" t="s">
        <v>52</v>
      </c>
      <c r="B57" s="64"/>
      <c r="C57" s="64"/>
      <c r="D57" s="22">
        <v>19176400</v>
      </c>
      <c r="E57" s="22">
        <v>19176400</v>
      </c>
      <c r="F57" s="22">
        <v>4844234.66</v>
      </c>
      <c r="G57" s="22">
        <v>14332165.34</v>
      </c>
      <c r="H57" s="63">
        <v>25.26</v>
      </c>
      <c r="I57" s="64"/>
      <c r="J57" s="25">
        <v>2103015</v>
      </c>
      <c r="K57" s="23">
        <f t="shared" si="0"/>
        <v>21279415</v>
      </c>
      <c r="L57" s="23">
        <f t="shared" si="1"/>
        <v>22.764886440722172</v>
      </c>
    </row>
    <row r="58" spans="1:12" ht="15" customHeight="1" x14ac:dyDescent="0.25">
      <c r="A58" s="14" t="s">
        <v>59</v>
      </c>
      <c r="B58" s="11" t="s">
        <v>58</v>
      </c>
      <c r="C58" s="15"/>
      <c r="D58" s="10">
        <v>35724</v>
      </c>
      <c r="E58" s="7">
        <v>35724</v>
      </c>
      <c r="F58" s="7">
        <v>8931</v>
      </c>
      <c r="G58" s="61">
        <v>26793</v>
      </c>
      <c r="H58" s="62"/>
      <c r="I58" s="7">
        <v>25</v>
      </c>
      <c r="J58" s="10">
        <v>0</v>
      </c>
      <c r="K58" s="8">
        <f t="shared" si="0"/>
        <v>35724</v>
      </c>
      <c r="L58" s="8">
        <f t="shared" si="1"/>
        <v>25</v>
      </c>
    </row>
    <row r="59" spans="1:12" ht="15" customHeight="1" x14ac:dyDescent="0.25">
      <c r="A59" s="4" t="s">
        <v>51</v>
      </c>
      <c r="B59" s="5" t="s">
        <v>41</v>
      </c>
      <c r="C59" s="6" t="s">
        <v>42</v>
      </c>
      <c r="D59" s="7">
        <v>35724</v>
      </c>
      <c r="E59" s="7">
        <v>35724</v>
      </c>
      <c r="F59" s="7">
        <v>8931</v>
      </c>
      <c r="G59" s="61">
        <v>26793</v>
      </c>
      <c r="H59" s="62"/>
      <c r="I59" s="7">
        <v>25</v>
      </c>
      <c r="J59" s="10">
        <v>0</v>
      </c>
      <c r="K59" s="8">
        <f t="shared" si="0"/>
        <v>35724</v>
      </c>
      <c r="L59" s="8">
        <f t="shared" si="1"/>
        <v>25</v>
      </c>
    </row>
    <row r="60" spans="1:12" ht="15" customHeight="1" x14ac:dyDescent="0.25">
      <c r="A60" s="26" t="s">
        <v>60</v>
      </c>
      <c r="B60" s="21"/>
      <c r="C60" s="21"/>
      <c r="D60" s="22">
        <v>23379268</v>
      </c>
      <c r="E60" s="22">
        <v>23379268</v>
      </c>
      <c r="F60" s="22">
        <v>5735610.4800000004</v>
      </c>
      <c r="G60" s="63">
        <v>17643657.52</v>
      </c>
      <c r="H60" s="64"/>
      <c r="I60" s="22">
        <v>24.53</v>
      </c>
      <c r="J60" s="2">
        <f>J15+J19+J28+J37+J44+J55+J59</f>
        <v>2563015</v>
      </c>
      <c r="K60" s="23">
        <f>K15+K19+K28+K37+K44+K55</f>
        <v>25942283</v>
      </c>
      <c r="L60" s="23">
        <f>L15+L19+L28+L37+L44+L55</f>
        <v>96.988856838206544</v>
      </c>
    </row>
    <row r="61" spans="1:12" ht="15" customHeight="1" x14ac:dyDescent="0.25">
      <c r="A61" s="70" t="s">
        <v>61</v>
      </c>
      <c r="B61" s="64"/>
      <c r="C61" s="64"/>
      <c r="D61" s="22">
        <v>23414992</v>
      </c>
      <c r="E61" s="22">
        <v>23414992</v>
      </c>
      <c r="F61" s="22">
        <v>5758049.9100000001</v>
      </c>
      <c r="G61" s="22">
        <v>17656942.09</v>
      </c>
      <c r="H61" s="63">
        <v>24.59</v>
      </c>
      <c r="I61" s="64"/>
      <c r="J61" s="25">
        <f>J17+J21+J34+J39+J46+J57+J59</f>
        <v>2563015</v>
      </c>
      <c r="K61" s="23">
        <f>K17+K21+K34+K39+K46+K57+K59</f>
        <v>25978007</v>
      </c>
      <c r="L61" s="23">
        <f t="shared" si="1"/>
        <v>22.165094920484087</v>
      </c>
    </row>
    <row r="62" spans="1:12" ht="15" customHeight="1" x14ac:dyDescent="0.25">
      <c r="A62" s="34" t="s">
        <v>10</v>
      </c>
      <c r="B62" s="28" t="s">
        <v>11</v>
      </c>
      <c r="C62" s="29" t="s">
        <v>12</v>
      </c>
      <c r="D62" s="30">
        <v>91000</v>
      </c>
      <c r="E62" s="30">
        <v>91000</v>
      </c>
      <c r="F62" s="30">
        <v>11264.21</v>
      </c>
      <c r="G62" s="68">
        <v>79735.789999999994</v>
      </c>
      <c r="H62" s="69"/>
      <c r="I62" s="30">
        <v>12.378252747252747</v>
      </c>
      <c r="J62" s="30">
        <v>0</v>
      </c>
      <c r="K62" s="31">
        <f t="shared" ref="K62:K93" si="2">E62+J62</f>
        <v>91000</v>
      </c>
      <c r="L62" s="31">
        <f t="shared" ref="L62:L93" si="3">F62/K62*100</f>
        <v>12.378252747252747</v>
      </c>
    </row>
    <row r="63" spans="1:12" ht="15" customHeight="1" x14ac:dyDescent="0.25">
      <c r="A63" s="34" t="s">
        <v>10</v>
      </c>
      <c r="B63" s="28" t="s">
        <v>13</v>
      </c>
      <c r="C63" s="29" t="s">
        <v>14</v>
      </c>
      <c r="D63" s="30">
        <v>190000</v>
      </c>
      <c r="E63" s="30">
        <v>190000</v>
      </c>
      <c r="F63" s="30">
        <v>22834.54</v>
      </c>
      <c r="G63" s="68">
        <v>167165.46</v>
      </c>
      <c r="H63" s="69"/>
      <c r="I63" s="30">
        <v>12.018178947368421</v>
      </c>
      <c r="J63" s="30">
        <v>0</v>
      </c>
      <c r="K63" s="31">
        <f t="shared" si="2"/>
        <v>190000</v>
      </c>
      <c r="L63" s="31">
        <f t="shared" si="3"/>
        <v>12.018178947368421</v>
      </c>
    </row>
    <row r="64" spans="1:12" ht="15" customHeight="1" x14ac:dyDescent="0.25">
      <c r="A64" s="34" t="s">
        <v>10</v>
      </c>
      <c r="B64" s="28" t="s">
        <v>15</v>
      </c>
      <c r="C64" s="29" t="s">
        <v>16</v>
      </c>
      <c r="D64" s="30">
        <v>40000</v>
      </c>
      <c r="E64" s="30">
        <v>40000</v>
      </c>
      <c r="F64" s="30">
        <v>582.4</v>
      </c>
      <c r="G64" s="68">
        <v>39417.599999999999</v>
      </c>
      <c r="H64" s="69"/>
      <c r="I64" s="30">
        <v>1.456</v>
      </c>
      <c r="J64" s="30">
        <v>0</v>
      </c>
      <c r="K64" s="31">
        <f t="shared" si="2"/>
        <v>40000</v>
      </c>
      <c r="L64" s="31">
        <f t="shared" si="3"/>
        <v>1.456</v>
      </c>
    </row>
    <row r="65" spans="1:12" x14ac:dyDescent="0.25">
      <c r="A65" s="34" t="s">
        <v>10</v>
      </c>
      <c r="B65" s="28" t="s">
        <v>17</v>
      </c>
      <c r="C65" s="29" t="s">
        <v>18</v>
      </c>
      <c r="D65" s="30">
        <v>2000</v>
      </c>
      <c r="E65" s="30">
        <v>2000</v>
      </c>
      <c r="F65" s="30">
        <v>312</v>
      </c>
      <c r="G65" s="68">
        <v>1688</v>
      </c>
      <c r="H65" s="69"/>
      <c r="I65" s="30">
        <v>15.6</v>
      </c>
      <c r="J65" s="30">
        <v>0</v>
      </c>
      <c r="K65" s="31">
        <f t="shared" si="2"/>
        <v>2000</v>
      </c>
      <c r="L65" s="31">
        <f t="shared" si="3"/>
        <v>15.6</v>
      </c>
    </row>
    <row r="66" spans="1:12" x14ac:dyDescent="0.25">
      <c r="A66" s="34" t="s">
        <v>10</v>
      </c>
      <c r="B66" s="28" t="s">
        <v>19</v>
      </c>
      <c r="C66" s="29" t="s">
        <v>20</v>
      </c>
      <c r="D66" s="30">
        <v>3000</v>
      </c>
      <c r="E66" s="30">
        <v>3000</v>
      </c>
      <c r="F66" s="30">
        <v>0</v>
      </c>
      <c r="G66" s="68">
        <v>3000</v>
      </c>
      <c r="H66" s="69"/>
      <c r="I66" s="30">
        <v>0</v>
      </c>
      <c r="J66" s="30">
        <v>0</v>
      </c>
      <c r="K66" s="31">
        <f t="shared" si="2"/>
        <v>3000</v>
      </c>
      <c r="L66" s="31">
        <f t="shared" si="3"/>
        <v>0</v>
      </c>
    </row>
    <row r="67" spans="1:12" x14ac:dyDescent="0.25">
      <c r="A67" s="34" t="s">
        <v>10</v>
      </c>
      <c r="B67" s="28" t="s">
        <v>21</v>
      </c>
      <c r="C67" s="29" t="s">
        <v>22</v>
      </c>
      <c r="D67" s="30">
        <v>85000</v>
      </c>
      <c r="E67" s="30">
        <v>90000</v>
      </c>
      <c r="F67" s="30">
        <v>20598.64</v>
      </c>
      <c r="G67" s="68">
        <v>69401.36</v>
      </c>
      <c r="H67" s="69"/>
      <c r="I67" s="30">
        <v>22.887377777777779</v>
      </c>
      <c r="J67" s="30">
        <v>0</v>
      </c>
      <c r="K67" s="31">
        <f t="shared" si="2"/>
        <v>90000</v>
      </c>
      <c r="L67" s="31">
        <f t="shared" si="3"/>
        <v>22.887377777777775</v>
      </c>
    </row>
    <row r="68" spans="1:12" x14ac:dyDescent="0.25">
      <c r="A68" s="34" t="s">
        <v>10</v>
      </c>
      <c r="B68" s="28" t="s">
        <v>23</v>
      </c>
      <c r="C68" s="29" t="s">
        <v>24</v>
      </c>
      <c r="D68" s="30">
        <v>3000</v>
      </c>
      <c r="E68" s="30">
        <v>3000</v>
      </c>
      <c r="F68" s="30">
        <v>0</v>
      </c>
      <c r="G68" s="68">
        <v>3000</v>
      </c>
      <c r="H68" s="69"/>
      <c r="I68" s="30">
        <v>0</v>
      </c>
      <c r="J68" s="30">
        <v>0</v>
      </c>
      <c r="K68" s="31">
        <f t="shared" si="2"/>
        <v>3000</v>
      </c>
      <c r="L68" s="31">
        <f t="shared" si="3"/>
        <v>0</v>
      </c>
    </row>
    <row r="69" spans="1:12" x14ac:dyDescent="0.25">
      <c r="A69" s="34" t="s">
        <v>10</v>
      </c>
      <c r="B69" s="28" t="s">
        <v>27</v>
      </c>
      <c r="C69" s="29" t="s">
        <v>64</v>
      </c>
      <c r="D69" s="30">
        <v>66516</v>
      </c>
      <c r="E69" s="30">
        <v>62861</v>
      </c>
      <c r="F69" s="30">
        <v>0</v>
      </c>
      <c r="G69" s="68">
        <v>62861</v>
      </c>
      <c r="H69" s="69"/>
      <c r="I69" s="30">
        <v>0</v>
      </c>
      <c r="J69" s="30">
        <v>0</v>
      </c>
      <c r="K69" s="31">
        <f t="shared" si="2"/>
        <v>62861</v>
      </c>
      <c r="L69" s="31">
        <f t="shared" si="3"/>
        <v>0</v>
      </c>
    </row>
    <row r="70" spans="1:12" x14ac:dyDescent="0.25">
      <c r="A70" s="34" t="s">
        <v>10</v>
      </c>
      <c r="B70" s="28" t="s">
        <v>28</v>
      </c>
      <c r="C70" s="29" t="s">
        <v>29</v>
      </c>
      <c r="D70" s="30">
        <v>4484</v>
      </c>
      <c r="E70" s="30">
        <v>3139</v>
      </c>
      <c r="F70" s="30">
        <v>3139</v>
      </c>
      <c r="G70" s="68">
        <v>0</v>
      </c>
      <c r="H70" s="69"/>
      <c r="I70" s="30">
        <v>100</v>
      </c>
      <c r="J70" s="30">
        <v>0</v>
      </c>
      <c r="K70" s="31">
        <f t="shared" si="2"/>
        <v>3139</v>
      </c>
      <c r="L70" s="31">
        <f t="shared" si="3"/>
        <v>100</v>
      </c>
    </row>
    <row r="71" spans="1:12" ht="15" customHeight="1" x14ac:dyDescent="0.25">
      <c r="A71" s="46" t="s">
        <v>40</v>
      </c>
      <c r="B71" s="35"/>
      <c r="C71" s="35"/>
      <c r="D71" s="32">
        <v>485000</v>
      </c>
      <c r="E71" s="32">
        <v>485000</v>
      </c>
      <c r="F71" s="32">
        <v>58730.79</v>
      </c>
      <c r="G71" s="71">
        <v>426269.21</v>
      </c>
      <c r="H71" s="72"/>
      <c r="I71" s="32">
        <v>12.11</v>
      </c>
      <c r="J71" s="32">
        <v>0</v>
      </c>
      <c r="K71" s="33">
        <f t="shared" si="2"/>
        <v>485000</v>
      </c>
      <c r="L71" s="33">
        <f t="shared" si="3"/>
        <v>12.109441237113403</v>
      </c>
    </row>
    <row r="72" spans="1:12" x14ac:dyDescent="0.25">
      <c r="A72" s="34" t="s">
        <v>10</v>
      </c>
      <c r="B72" s="28" t="s">
        <v>41</v>
      </c>
      <c r="C72" s="29" t="s">
        <v>42</v>
      </c>
      <c r="D72" s="30">
        <v>485000</v>
      </c>
      <c r="E72" s="30">
        <v>485000</v>
      </c>
      <c r="F72" s="30">
        <v>121250</v>
      </c>
      <c r="G72" s="68">
        <v>363750</v>
      </c>
      <c r="H72" s="69"/>
      <c r="I72" s="30">
        <v>25</v>
      </c>
      <c r="J72" s="30">
        <v>0</v>
      </c>
      <c r="K72" s="31">
        <f t="shared" si="2"/>
        <v>485000</v>
      </c>
      <c r="L72" s="31">
        <f t="shared" si="3"/>
        <v>25</v>
      </c>
    </row>
    <row r="73" spans="1:12" ht="15" customHeight="1" x14ac:dyDescent="0.25">
      <c r="A73" s="78" t="s">
        <v>67</v>
      </c>
      <c r="B73" s="72"/>
      <c r="C73" s="72"/>
      <c r="D73" s="32">
        <v>485000</v>
      </c>
      <c r="E73" s="32">
        <v>485000</v>
      </c>
      <c r="F73" s="32">
        <v>121250</v>
      </c>
      <c r="G73" s="71">
        <v>363750</v>
      </c>
      <c r="H73" s="72"/>
      <c r="I73" s="32">
        <v>25</v>
      </c>
      <c r="J73" s="32">
        <v>0</v>
      </c>
      <c r="K73" s="33">
        <f t="shared" si="2"/>
        <v>485000</v>
      </c>
      <c r="L73" s="33">
        <f t="shared" si="3"/>
        <v>25</v>
      </c>
    </row>
    <row r="74" spans="1:12" x14ac:dyDescent="0.25">
      <c r="A74" s="34" t="s">
        <v>30</v>
      </c>
      <c r="B74" s="28" t="s">
        <v>11</v>
      </c>
      <c r="C74" s="29" t="s">
        <v>12</v>
      </c>
      <c r="D74" s="30">
        <v>28000</v>
      </c>
      <c r="E74" s="30">
        <v>28000</v>
      </c>
      <c r="F74" s="30">
        <v>477</v>
      </c>
      <c r="G74" s="68">
        <v>27523</v>
      </c>
      <c r="H74" s="69"/>
      <c r="I74" s="30">
        <v>1.7035714285714285</v>
      </c>
      <c r="J74" s="30">
        <v>0</v>
      </c>
      <c r="K74" s="31">
        <f t="shared" si="2"/>
        <v>28000</v>
      </c>
      <c r="L74" s="31">
        <f t="shared" si="3"/>
        <v>1.7035714285714285</v>
      </c>
    </row>
    <row r="75" spans="1:12" x14ac:dyDescent="0.25">
      <c r="A75" s="34" t="s">
        <v>30</v>
      </c>
      <c r="B75" s="28" t="s">
        <v>17</v>
      </c>
      <c r="C75" s="29" t="s">
        <v>18</v>
      </c>
      <c r="D75" s="30">
        <v>200</v>
      </c>
      <c r="E75" s="30">
        <v>200</v>
      </c>
      <c r="F75" s="30">
        <v>0</v>
      </c>
      <c r="G75" s="68">
        <v>200</v>
      </c>
      <c r="H75" s="69"/>
      <c r="I75" s="30">
        <v>0</v>
      </c>
      <c r="J75" s="30">
        <v>0</v>
      </c>
      <c r="K75" s="31">
        <f t="shared" si="2"/>
        <v>200</v>
      </c>
      <c r="L75" s="31">
        <f t="shared" si="3"/>
        <v>0</v>
      </c>
    </row>
    <row r="76" spans="1:12" x14ac:dyDescent="0.25">
      <c r="A76" s="34" t="s">
        <v>30</v>
      </c>
      <c r="B76" s="28" t="s">
        <v>21</v>
      </c>
      <c r="C76" s="29" t="s">
        <v>22</v>
      </c>
      <c r="D76" s="30">
        <v>4000</v>
      </c>
      <c r="E76" s="30">
        <v>4000</v>
      </c>
      <c r="F76" s="30">
        <v>0</v>
      </c>
      <c r="G76" s="68">
        <v>4000</v>
      </c>
      <c r="H76" s="69"/>
      <c r="I76" s="30">
        <v>0</v>
      </c>
      <c r="J76" s="30">
        <v>0</v>
      </c>
      <c r="K76" s="31">
        <f t="shared" si="2"/>
        <v>4000</v>
      </c>
      <c r="L76" s="31">
        <f t="shared" si="3"/>
        <v>0</v>
      </c>
    </row>
    <row r="77" spans="1:12" x14ac:dyDescent="0.25">
      <c r="A77" s="34" t="s">
        <v>30</v>
      </c>
      <c r="B77" s="28" t="s">
        <v>27</v>
      </c>
      <c r="C77" s="29" t="s">
        <v>64</v>
      </c>
      <c r="D77" s="30">
        <v>62800</v>
      </c>
      <c r="E77" s="30">
        <v>62800</v>
      </c>
      <c r="F77" s="30">
        <v>0</v>
      </c>
      <c r="G77" s="68">
        <v>62800</v>
      </c>
      <c r="H77" s="69"/>
      <c r="I77" s="30">
        <v>0</v>
      </c>
      <c r="J77" s="30">
        <v>0</v>
      </c>
      <c r="K77" s="31">
        <f t="shared" si="2"/>
        <v>62800</v>
      </c>
      <c r="L77" s="31">
        <f t="shared" si="3"/>
        <v>0</v>
      </c>
    </row>
    <row r="78" spans="1:12" ht="15" customHeight="1" x14ac:dyDescent="0.25">
      <c r="A78" s="46" t="s">
        <v>40</v>
      </c>
      <c r="B78" s="35"/>
      <c r="C78" s="35"/>
      <c r="D78" s="32">
        <v>95000</v>
      </c>
      <c r="E78" s="32">
        <v>95000</v>
      </c>
      <c r="F78" s="32">
        <v>477</v>
      </c>
      <c r="G78" s="71">
        <v>94523</v>
      </c>
      <c r="H78" s="72"/>
      <c r="I78" s="32">
        <v>0.5</v>
      </c>
      <c r="J78" s="32">
        <v>0</v>
      </c>
      <c r="K78" s="33">
        <f t="shared" si="2"/>
        <v>95000</v>
      </c>
      <c r="L78" s="33">
        <f t="shared" si="3"/>
        <v>0.50210526315789483</v>
      </c>
    </row>
    <row r="79" spans="1:12" x14ac:dyDescent="0.25">
      <c r="A79" s="34" t="s">
        <v>30</v>
      </c>
      <c r="B79" s="28" t="s">
        <v>43</v>
      </c>
      <c r="C79" s="29" t="s">
        <v>44</v>
      </c>
      <c r="D79" s="30">
        <v>95000</v>
      </c>
      <c r="E79" s="30">
        <v>95000</v>
      </c>
      <c r="F79" s="30">
        <v>32100</v>
      </c>
      <c r="G79" s="68">
        <v>62900</v>
      </c>
      <c r="H79" s="69"/>
      <c r="I79" s="30">
        <v>33.789473684210527</v>
      </c>
      <c r="J79" s="30">
        <v>0</v>
      </c>
      <c r="K79" s="31">
        <f t="shared" si="2"/>
        <v>95000</v>
      </c>
      <c r="L79" s="31">
        <f t="shared" si="3"/>
        <v>33.789473684210527</v>
      </c>
    </row>
    <row r="80" spans="1:12" ht="15" customHeight="1" x14ac:dyDescent="0.25">
      <c r="A80" s="78" t="s">
        <v>67</v>
      </c>
      <c r="B80" s="72"/>
      <c r="C80" s="72"/>
      <c r="D80" s="32">
        <v>95000</v>
      </c>
      <c r="E80" s="32">
        <v>95000</v>
      </c>
      <c r="F80" s="32">
        <v>32100</v>
      </c>
      <c r="G80" s="71">
        <v>62900</v>
      </c>
      <c r="H80" s="72"/>
      <c r="I80" s="32">
        <v>33.79</v>
      </c>
      <c r="J80" s="32">
        <v>0</v>
      </c>
      <c r="K80" s="33">
        <f t="shared" si="2"/>
        <v>95000</v>
      </c>
      <c r="L80" s="33">
        <f t="shared" si="3"/>
        <v>33.789473684210527</v>
      </c>
    </row>
    <row r="81" spans="1:12" x14ac:dyDescent="0.25">
      <c r="A81" s="34" t="s">
        <v>32</v>
      </c>
      <c r="B81" s="28" t="s">
        <v>21</v>
      </c>
      <c r="C81" s="29" t="s">
        <v>22</v>
      </c>
      <c r="D81" s="30">
        <v>33086</v>
      </c>
      <c r="E81" s="30">
        <v>33086</v>
      </c>
      <c r="F81" s="30">
        <v>950</v>
      </c>
      <c r="G81" s="68">
        <v>32136</v>
      </c>
      <c r="H81" s="69"/>
      <c r="I81" s="30">
        <v>2.8713050837212113</v>
      </c>
      <c r="J81" s="30">
        <v>0</v>
      </c>
      <c r="K81" s="31">
        <f t="shared" si="2"/>
        <v>33086</v>
      </c>
      <c r="L81" s="31">
        <f t="shared" si="3"/>
        <v>2.8713050837212113</v>
      </c>
    </row>
    <row r="82" spans="1:12" x14ac:dyDescent="0.25">
      <c r="A82" s="34" t="s">
        <v>32</v>
      </c>
      <c r="B82" s="28" t="s">
        <v>23</v>
      </c>
      <c r="C82" s="29" t="s">
        <v>24</v>
      </c>
      <c r="D82" s="30">
        <v>48459</v>
      </c>
      <c r="E82" s="30">
        <v>48459</v>
      </c>
      <c r="F82" s="30">
        <v>0</v>
      </c>
      <c r="G82" s="68">
        <v>48459</v>
      </c>
      <c r="H82" s="69"/>
      <c r="I82" s="30">
        <v>0</v>
      </c>
      <c r="J82" s="30">
        <v>0</v>
      </c>
      <c r="K82" s="31">
        <f t="shared" si="2"/>
        <v>48459</v>
      </c>
      <c r="L82" s="31">
        <f t="shared" si="3"/>
        <v>0</v>
      </c>
    </row>
    <row r="83" spans="1:12" x14ac:dyDescent="0.25">
      <c r="A83" s="34" t="s">
        <v>32</v>
      </c>
      <c r="B83" s="28" t="s">
        <v>33</v>
      </c>
      <c r="C83" s="29" t="s">
        <v>34</v>
      </c>
      <c r="D83" s="30">
        <v>16075</v>
      </c>
      <c r="E83" s="30">
        <v>16075</v>
      </c>
      <c r="F83" s="30">
        <v>0</v>
      </c>
      <c r="G83" s="68">
        <v>16075</v>
      </c>
      <c r="H83" s="69"/>
      <c r="I83" s="30">
        <v>0</v>
      </c>
      <c r="J83" s="30">
        <v>0</v>
      </c>
      <c r="K83" s="31">
        <f t="shared" si="2"/>
        <v>16075</v>
      </c>
      <c r="L83" s="31">
        <f t="shared" si="3"/>
        <v>0</v>
      </c>
    </row>
    <row r="84" spans="1:12" x14ac:dyDescent="0.25">
      <c r="A84" s="34" t="s">
        <v>32</v>
      </c>
      <c r="B84" s="28" t="s">
        <v>35</v>
      </c>
      <c r="C84" s="29" t="s">
        <v>36</v>
      </c>
      <c r="D84" s="30">
        <v>969</v>
      </c>
      <c r="E84" s="30">
        <v>969</v>
      </c>
      <c r="F84" s="30">
        <v>0</v>
      </c>
      <c r="G84" s="68">
        <v>969</v>
      </c>
      <c r="H84" s="69"/>
      <c r="I84" s="30">
        <v>0</v>
      </c>
      <c r="J84" s="30">
        <v>0</v>
      </c>
      <c r="K84" s="31">
        <f t="shared" si="2"/>
        <v>969</v>
      </c>
      <c r="L84" s="31">
        <f t="shared" si="3"/>
        <v>0</v>
      </c>
    </row>
    <row r="85" spans="1:12" ht="15" customHeight="1" x14ac:dyDescent="0.25">
      <c r="A85" s="46" t="s">
        <v>40</v>
      </c>
      <c r="B85" s="35"/>
      <c r="C85" s="35"/>
      <c r="D85" s="32">
        <v>98589</v>
      </c>
      <c r="E85" s="32">
        <v>98589</v>
      </c>
      <c r="F85" s="32">
        <v>950</v>
      </c>
      <c r="G85" s="71">
        <v>97639</v>
      </c>
      <c r="H85" s="72"/>
      <c r="I85" s="32">
        <v>0.96</v>
      </c>
      <c r="J85" s="32">
        <v>0</v>
      </c>
      <c r="K85" s="33">
        <f t="shared" si="2"/>
        <v>98589</v>
      </c>
      <c r="L85" s="33">
        <f t="shared" si="3"/>
        <v>0.96359634441976294</v>
      </c>
    </row>
    <row r="86" spans="1:12" x14ac:dyDescent="0.25">
      <c r="A86" s="34" t="s">
        <v>32</v>
      </c>
      <c r="B86" s="28" t="s">
        <v>41</v>
      </c>
      <c r="C86" s="29" t="s">
        <v>42</v>
      </c>
      <c r="D86" s="30">
        <v>98589</v>
      </c>
      <c r="E86" s="30">
        <v>98589</v>
      </c>
      <c r="F86" s="30">
        <v>0</v>
      </c>
      <c r="G86" s="68">
        <v>98589</v>
      </c>
      <c r="H86" s="69"/>
      <c r="I86" s="30">
        <v>0</v>
      </c>
      <c r="J86" s="30">
        <v>0</v>
      </c>
      <c r="K86" s="31">
        <f t="shared" si="2"/>
        <v>98589</v>
      </c>
      <c r="L86" s="31">
        <f t="shared" si="3"/>
        <v>0</v>
      </c>
    </row>
    <row r="87" spans="1:12" ht="15" customHeight="1" x14ac:dyDescent="0.25">
      <c r="A87" s="78" t="s">
        <v>67</v>
      </c>
      <c r="B87" s="72"/>
      <c r="C87" s="72"/>
      <c r="D87" s="32">
        <v>98589</v>
      </c>
      <c r="E87" s="32">
        <v>98589</v>
      </c>
      <c r="F87" s="32">
        <v>0</v>
      </c>
      <c r="G87" s="71">
        <v>98589</v>
      </c>
      <c r="H87" s="72"/>
      <c r="I87" s="32">
        <v>0</v>
      </c>
      <c r="J87" s="32">
        <v>0</v>
      </c>
      <c r="K87" s="33">
        <f t="shared" si="2"/>
        <v>98589</v>
      </c>
      <c r="L87" s="33">
        <f t="shared" si="3"/>
        <v>0</v>
      </c>
    </row>
    <row r="88" spans="1:12" x14ac:dyDescent="0.25">
      <c r="A88" s="34" t="s">
        <v>37</v>
      </c>
      <c r="B88" s="28" t="s">
        <v>11</v>
      </c>
      <c r="C88" s="29" t="s">
        <v>12</v>
      </c>
      <c r="D88" s="30">
        <v>10000</v>
      </c>
      <c r="E88" s="30">
        <v>10000</v>
      </c>
      <c r="F88" s="30">
        <v>0</v>
      </c>
      <c r="G88" s="68">
        <v>10000</v>
      </c>
      <c r="H88" s="69"/>
      <c r="I88" s="30">
        <v>0</v>
      </c>
      <c r="J88" s="30">
        <v>0</v>
      </c>
      <c r="K88" s="31">
        <f t="shared" si="2"/>
        <v>10000</v>
      </c>
      <c r="L88" s="31">
        <f t="shared" si="3"/>
        <v>0</v>
      </c>
    </row>
    <row r="89" spans="1:12" x14ac:dyDescent="0.25">
      <c r="A89" s="34" t="s">
        <v>37</v>
      </c>
      <c r="B89" s="28" t="s">
        <v>21</v>
      </c>
      <c r="C89" s="29" t="s">
        <v>22</v>
      </c>
      <c r="D89" s="30">
        <v>6000</v>
      </c>
      <c r="E89" s="30">
        <v>6000</v>
      </c>
      <c r="F89" s="30">
        <v>0</v>
      </c>
      <c r="G89" s="68">
        <v>6000</v>
      </c>
      <c r="H89" s="69"/>
      <c r="I89" s="30">
        <v>0</v>
      </c>
      <c r="J89" s="30">
        <v>-3000</v>
      </c>
      <c r="K89" s="31">
        <f t="shared" si="2"/>
        <v>3000</v>
      </c>
      <c r="L89" s="31">
        <f t="shared" si="3"/>
        <v>0</v>
      </c>
    </row>
    <row r="90" spans="1:12" x14ac:dyDescent="0.25">
      <c r="A90" s="34" t="s">
        <v>37</v>
      </c>
      <c r="B90" s="28" t="s">
        <v>23</v>
      </c>
      <c r="C90" s="29" t="s">
        <v>24</v>
      </c>
      <c r="D90" s="30">
        <v>2000000</v>
      </c>
      <c r="E90" s="30">
        <v>2000000</v>
      </c>
      <c r="F90" s="30">
        <v>516683</v>
      </c>
      <c r="G90" s="68">
        <v>1483317</v>
      </c>
      <c r="H90" s="69"/>
      <c r="I90" s="30">
        <v>25.834150000000001</v>
      </c>
      <c r="J90" s="30">
        <v>400000</v>
      </c>
      <c r="K90" s="31">
        <f t="shared" si="2"/>
        <v>2400000</v>
      </c>
      <c r="L90" s="31">
        <f t="shared" si="3"/>
        <v>21.528458333333333</v>
      </c>
    </row>
    <row r="91" spans="1:12" x14ac:dyDescent="0.25">
      <c r="A91" s="34" t="s">
        <v>37</v>
      </c>
      <c r="B91" s="28" t="s">
        <v>33</v>
      </c>
      <c r="C91" s="29" t="s">
        <v>34</v>
      </c>
      <c r="D91" s="30">
        <v>676000</v>
      </c>
      <c r="E91" s="30">
        <v>676000</v>
      </c>
      <c r="F91" s="30">
        <v>173799</v>
      </c>
      <c r="G91" s="68">
        <v>502201</v>
      </c>
      <c r="H91" s="69"/>
      <c r="I91" s="30">
        <v>25.70991124260355</v>
      </c>
      <c r="J91" s="30">
        <v>121820</v>
      </c>
      <c r="K91" s="31">
        <f t="shared" si="2"/>
        <v>797820</v>
      </c>
      <c r="L91" s="31">
        <f t="shared" si="3"/>
        <v>21.784237045950213</v>
      </c>
    </row>
    <row r="92" spans="1:12" ht="15" customHeight="1" x14ac:dyDescent="0.25">
      <c r="A92" s="46" t="s">
        <v>40</v>
      </c>
      <c r="B92" s="35"/>
      <c r="C92" s="35"/>
      <c r="D92" s="32">
        <v>2692000</v>
      </c>
      <c r="E92" s="32">
        <v>2692000</v>
      </c>
      <c r="F92" s="32">
        <v>690482</v>
      </c>
      <c r="G92" s="71">
        <v>2001518</v>
      </c>
      <c r="H92" s="72"/>
      <c r="I92" s="32">
        <v>25.65</v>
      </c>
      <c r="J92" s="33">
        <f>SUM(J88:J91)</f>
        <v>518820</v>
      </c>
      <c r="K92" s="33">
        <f t="shared" si="2"/>
        <v>3210820</v>
      </c>
      <c r="L92" s="33">
        <f t="shared" si="3"/>
        <v>21.504849228545979</v>
      </c>
    </row>
    <row r="93" spans="1:12" x14ac:dyDescent="0.25">
      <c r="A93" s="34" t="s">
        <v>37</v>
      </c>
      <c r="B93" s="28" t="s">
        <v>41</v>
      </c>
      <c r="C93" s="29" t="s">
        <v>42</v>
      </c>
      <c r="D93" s="30">
        <v>2692000</v>
      </c>
      <c r="E93" s="30">
        <v>2692000</v>
      </c>
      <c r="F93" s="30">
        <v>690482</v>
      </c>
      <c r="G93" s="68">
        <v>2001518</v>
      </c>
      <c r="H93" s="69"/>
      <c r="I93" s="30">
        <v>25.649405646359583</v>
      </c>
      <c r="J93" s="31">
        <v>518820</v>
      </c>
      <c r="K93" s="31">
        <f t="shared" si="2"/>
        <v>3210820</v>
      </c>
      <c r="L93" s="31">
        <f t="shared" si="3"/>
        <v>21.504849228545979</v>
      </c>
    </row>
    <row r="94" spans="1:12" ht="15" customHeight="1" x14ac:dyDescent="0.25">
      <c r="A94" s="78" t="s">
        <v>67</v>
      </c>
      <c r="B94" s="72"/>
      <c r="C94" s="72"/>
      <c r="D94" s="32">
        <v>2692000</v>
      </c>
      <c r="E94" s="32">
        <v>2692000</v>
      </c>
      <c r="F94" s="32">
        <v>690482</v>
      </c>
      <c r="G94" s="71">
        <v>2001518</v>
      </c>
      <c r="H94" s="72"/>
      <c r="I94" s="32">
        <v>25.65</v>
      </c>
      <c r="J94" s="32">
        <v>518820</v>
      </c>
      <c r="K94" s="33">
        <f t="shared" ref="K94:K125" si="4">E94+J94</f>
        <v>3210820</v>
      </c>
      <c r="L94" s="33">
        <f t="shared" ref="L94:L125" si="5">F94/K94*100</f>
        <v>21.504849228545979</v>
      </c>
    </row>
    <row r="95" spans="1:12" ht="15" customHeight="1" x14ac:dyDescent="0.25">
      <c r="A95" s="47" t="s">
        <v>65</v>
      </c>
      <c r="B95" s="35"/>
      <c r="C95" s="35"/>
      <c r="D95" s="32">
        <v>3370589</v>
      </c>
      <c r="E95" s="32">
        <v>3370589</v>
      </c>
      <c r="F95" s="32">
        <v>750639.79</v>
      </c>
      <c r="G95" s="71">
        <v>2619949.21</v>
      </c>
      <c r="H95" s="72"/>
      <c r="I95" s="32">
        <v>22.27</v>
      </c>
      <c r="J95" s="32">
        <v>518820</v>
      </c>
      <c r="K95" s="33">
        <f t="shared" si="4"/>
        <v>3889409</v>
      </c>
      <c r="L95" s="33">
        <f t="shared" si="5"/>
        <v>19.299584846952328</v>
      </c>
    </row>
    <row r="96" spans="1:12" ht="15" customHeight="1" x14ac:dyDescent="0.25">
      <c r="A96" s="78" t="s">
        <v>68</v>
      </c>
      <c r="B96" s="72"/>
      <c r="C96" s="72"/>
      <c r="D96" s="32">
        <v>3370589</v>
      </c>
      <c r="E96" s="32">
        <v>3370589</v>
      </c>
      <c r="F96" s="32">
        <v>843832</v>
      </c>
      <c r="G96" s="71">
        <v>2526757</v>
      </c>
      <c r="H96" s="72"/>
      <c r="I96" s="32">
        <v>25.04</v>
      </c>
      <c r="J96" s="32">
        <v>518820</v>
      </c>
      <c r="K96" s="33">
        <f t="shared" si="4"/>
        <v>3889409</v>
      </c>
      <c r="L96" s="33">
        <f t="shared" si="5"/>
        <v>21.695635506576963</v>
      </c>
    </row>
    <row r="97" spans="1:12" x14ac:dyDescent="0.25">
      <c r="A97" s="43" t="s">
        <v>10</v>
      </c>
      <c r="B97" s="36" t="s">
        <v>11</v>
      </c>
      <c r="C97" s="37" t="s">
        <v>12</v>
      </c>
      <c r="D97" s="38">
        <v>107200</v>
      </c>
      <c r="E97" s="38">
        <v>107200</v>
      </c>
      <c r="F97" s="38">
        <v>8004</v>
      </c>
      <c r="G97" s="73">
        <v>99196</v>
      </c>
      <c r="H97" s="74"/>
      <c r="I97" s="38">
        <v>7.4664179104477615</v>
      </c>
      <c r="J97" s="38">
        <v>0</v>
      </c>
      <c r="K97" s="39">
        <f t="shared" si="4"/>
        <v>107200</v>
      </c>
      <c r="L97" s="39">
        <f t="shared" si="5"/>
        <v>7.4664179104477615</v>
      </c>
    </row>
    <row r="98" spans="1:12" x14ac:dyDescent="0.25">
      <c r="A98" s="43" t="s">
        <v>10</v>
      </c>
      <c r="B98" s="36" t="s">
        <v>13</v>
      </c>
      <c r="C98" s="37" t="s">
        <v>14</v>
      </c>
      <c r="D98" s="38">
        <v>175000</v>
      </c>
      <c r="E98" s="38">
        <v>175000</v>
      </c>
      <c r="F98" s="38">
        <v>12044.95</v>
      </c>
      <c r="G98" s="73">
        <v>162955.04999999999</v>
      </c>
      <c r="H98" s="74"/>
      <c r="I98" s="38">
        <v>6.8828285714285711</v>
      </c>
      <c r="J98" s="38">
        <v>0</v>
      </c>
      <c r="K98" s="39">
        <f t="shared" si="4"/>
        <v>175000</v>
      </c>
      <c r="L98" s="39">
        <f t="shared" si="5"/>
        <v>6.882828571428572</v>
      </c>
    </row>
    <row r="99" spans="1:12" x14ac:dyDescent="0.25">
      <c r="A99" s="43" t="s">
        <v>10</v>
      </c>
      <c r="B99" s="36" t="s">
        <v>15</v>
      </c>
      <c r="C99" s="37" t="s">
        <v>16</v>
      </c>
      <c r="D99" s="38">
        <v>94000</v>
      </c>
      <c r="E99" s="38">
        <v>94000</v>
      </c>
      <c r="F99" s="38">
        <v>556.6</v>
      </c>
      <c r="G99" s="73">
        <v>93443.4</v>
      </c>
      <c r="H99" s="74"/>
      <c r="I99" s="38">
        <v>0.59212765957446811</v>
      </c>
      <c r="J99" s="38">
        <v>0</v>
      </c>
      <c r="K99" s="39">
        <f t="shared" si="4"/>
        <v>94000</v>
      </c>
      <c r="L99" s="39">
        <f t="shared" si="5"/>
        <v>0.59212765957446811</v>
      </c>
    </row>
    <row r="100" spans="1:12" x14ac:dyDescent="0.25">
      <c r="A100" s="43" t="s">
        <v>10</v>
      </c>
      <c r="B100" s="36" t="s">
        <v>17</v>
      </c>
      <c r="C100" s="37" t="s">
        <v>18</v>
      </c>
      <c r="D100" s="38">
        <v>1000</v>
      </c>
      <c r="E100" s="38">
        <v>1000</v>
      </c>
      <c r="F100" s="38">
        <v>0</v>
      </c>
      <c r="G100" s="73">
        <v>1000</v>
      </c>
      <c r="H100" s="74"/>
      <c r="I100" s="38">
        <v>0</v>
      </c>
      <c r="J100" s="38">
        <v>0</v>
      </c>
      <c r="K100" s="39">
        <f t="shared" si="4"/>
        <v>1000</v>
      </c>
      <c r="L100" s="39">
        <f t="shared" si="5"/>
        <v>0</v>
      </c>
    </row>
    <row r="101" spans="1:12" x14ac:dyDescent="0.25">
      <c r="A101" s="43" t="s">
        <v>10</v>
      </c>
      <c r="B101" s="36" t="s">
        <v>19</v>
      </c>
      <c r="C101" s="37" t="s">
        <v>20</v>
      </c>
      <c r="D101" s="38">
        <v>10000</v>
      </c>
      <c r="E101" s="38">
        <v>10000</v>
      </c>
      <c r="F101" s="38">
        <v>135</v>
      </c>
      <c r="G101" s="73">
        <v>9865</v>
      </c>
      <c r="H101" s="74"/>
      <c r="I101" s="38">
        <v>1.35</v>
      </c>
      <c r="J101" s="38">
        <v>0</v>
      </c>
      <c r="K101" s="39">
        <f t="shared" si="4"/>
        <v>10000</v>
      </c>
      <c r="L101" s="39">
        <f t="shared" si="5"/>
        <v>1.35</v>
      </c>
    </row>
    <row r="102" spans="1:12" x14ac:dyDescent="0.25">
      <c r="A102" s="43" t="s">
        <v>10</v>
      </c>
      <c r="B102" s="36" t="s">
        <v>21</v>
      </c>
      <c r="C102" s="37" t="s">
        <v>22</v>
      </c>
      <c r="D102" s="38">
        <v>106300</v>
      </c>
      <c r="E102" s="38">
        <v>104955</v>
      </c>
      <c r="F102" s="38">
        <v>29448.58</v>
      </c>
      <c r="G102" s="73">
        <v>75506.42</v>
      </c>
      <c r="H102" s="74"/>
      <c r="I102" s="38">
        <v>28.058291648801866</v>
      </c>
      <c r="J102" s="38">
        <v>0</v>
      </c>
      <c r="K102" s="39">
        <f t="shared" si="4"/>
        <v>104955</v>
      </c>
      <c r="L102" s="39">
        <f t="shared" si="5"/>
        <v>28.05829164880187</v>
      </c>
    </row>
    <row r="103" spans="1:12" x14ac:dyDescent="0.25">
      <c r="A103" s="43" t="s">
        <v>10</v>
      </c>
      <c r="B103" s="36" t="s">
        <v>23</v>
      </c>
      <c r="C103" s="37" t="s">
        <v>24</v>
      </c>
      <c r="D103" s="38">
        <v>50000</v>
      </c>
      <c r="E103" s="38">
        <v>50000</v>
      </c>
      <c r="F103" s="38">
        <v>0</v>
      </c>
      <c r="G103" s="73">
        <v>50000</v>
      </c>
      <c r="H103" s="74"/>
      <c r="I103" s="38">
        <v>0</v>
      </c>
      <c r="J103" s="38">
        <v>0</v>
      </c>
      <c r="K103" s="39">
        <f t="shared" si="4"/>
        <v>50000</v>
      </c>
      <c r="L103" s="39">
        <f t="shared" si="5"/>
        <v>0</v>
      </c>
    </row>
    <row r="104" spans="1:12" x14ac:dyDescent="0.25">
      <c r="A104" s="43" t="s">
        <v>10</v>
      </c>
      <c r="B104" s="36" t="s">
        <v>27</v>
      </c>
      <c r="C104" s="37" t="s">
        <v>64</v>
      </c>
      <c r="D104" s="38">
        <v>20336</v>
      </c>
      <c r="E104" s="38">
        <v>20336</v>
      </c>
      <c r="F104" s="38">
        <v>20336</v>
      </c>
      <c r="G104" s="73">
        <v>0</v>
      </c>
      <c r="H104" s="74"/>
      <c r="I104" s="38">
        <v>100</v>
      </c>
      <c r="J104" s="38">
        <v>0</v>
      </c>
      <c r="K104" s="39">
        <f t="shared" si="4"/>
        <v>20336</v>
      </c>
      <c r="L104" s="39">
        <f t="shared" si="5"/>
        <v>100</v>
      </c>
    </row>
    <row r="105" spans="1:12" x14ac:dyDescent="0.25">
      <c r="A105" s="43" t="s">
        <v>10</v>
      </c>
      <c r="B105" s="36" t="s">
        <v>28</v>
      </c>
      <c r="C105" s="37" t="s">
        <v>29</v>
      </c>
      <c r="D105" s="38">
        <v>16164</v>
      </c>
      <c r="E105" s="38">
        <v>17509</v>
      </c>
      <c r="F105" s="38">
        <v>17509</v>
      </c>
      <c r="G105" s="73">
        <v>0</v>
      </c>
      <c r="H105" s="74"/>
      <c r="I105" s="38">
        <v>100</v>
      </c>
      <c r="J105" s="38">
        <v>0</v>
      </c>
      <c r="K105" s="39">
        <f t="shared" si="4"/>
        <v>17509</v>
      </c>
      <c r="L105" s="39">
        <f t="shared" si="5"/>
        <v>100</v>
      </c>
    </row>
    <row r="106" spans="1:12" ht="15" customHeight="1" x14ac:dyDescent="0.25">
      <c r="A106" s="49" t="s">
        <v>40</v>
      </c>
      <c r="B106" s="44"/>
      <c r="C106" s="44"/>
      <c r="D106" s="40">
        <v>580000</v>
      </c>
      <c r="E106" s="40">
        <v>580000</v>
      </c>
      <c r="F106" s="40">
        <v>88034.13</v>
      </c>
      <c r="G106" s="75">
        <v>491965.87</v>
      </c>
      <c r="H106" s="76"/>
      <c r="I106" s="40">
        <v>15.18</v>
      </c>
      <c r="J106" s="40">
        <v>0</v>
      </c>
      <c r="K106" s="41">
        <f t="shared" si="4"/>
        <v>580000</v>
      </c>
      <c r="L106" s="41">
        <f t="shared" si="5"/>
        <v>15.178298275862071</v>
      </c>
    </row>
    <row r="107" spans="1:12" x14ac:dyDescent="0.25">
      <c r="A107" s="43" t="s">
        <v>10</v>
      </c>
      <c r="B107" s="36" t="s">
        <v>41</v>
      </c>
      <c r="C107" s="37" t="s">
        <v>42</v>
      </c>
      <c r="D107" s="38">
        <v>580000</v>
      </c>
      <c r="E107" s="38">
        <v>580000</v>
      </c>
      <c r="F107" s="38">
        <v>145000</v>
      </c>
      <c r="G107" s="73">
        <v>435000</v>
      </c>
      <c r="H107" s="74"/>
      <c r="I107" s="38">
        <v>25</v>
      </c>
      <c r="J107" s="38">
        <v>0</v>
      </c>
      <c r="K107" s="39">
        <f t="shared" si="4"/>
        <v>580000</v>
      </c>
      <c r="L107" s="39">
        <f t="shared" si="5"/>
        <v>25</v>
      </c>
    </row>
    <row r="108" spans="1:12" ht="15" customHeight="1" x14ac:dyDescent="0.25">
      <c r="A108" s="79" t="s">
        <v>67</v>
      </c>
      <c r="B108" s="76"/>
      <c r="C108" s="76"/>
      <c r="D108" s="40">
        <v>580000</v>
      </c>
      <c r="E108" s="40">
        <v>580000</v>
      </c>
      <c r="F108" s="40">
        <v>145000</v>
      </c>
      <c r="G108" s="75">
        <v>435000</v>
      </c>
      <c r="H108" s="76"/>
      <c r="I108" s="40">
        <v>25</v>
      </c>
      <c r="J108" s="40">
        <v>0</v>
      </c>
      <c r="K108" s="41">
        <f t="shared" si="4"/>
        <v>580000</v>
      </c>
      <c r="L108" s="41">
        <f t="shared" si="5"/>
        <v>25</v>
      </c>
    </row>
    <row r="109" spans="1:12" x14ac:dyDescent="0.25">
      <c r="A109" s="43" t="s">
        <v>30</v>
      </c>
      <c r="B109" s="36" t="s">
        <v>11</v>
      </c>
      <c r="C109" s="37" t="s">
        <v>55</v>
      </c>
      <c r="D109" s="38">
        <v>410000</v>
      </c>
      <c r="E109" s="38">
        <v>410000</v>
      </c>
      <c r="F109" s="38">
        <v>91568.320000000007</v>
      </c>
      <c r="G109" s="73">
        <v>318431.68</v>
      </c>
      <c r="H109" s="74"/>
      <c r="I109" s="45">
        <v>22.33</v>
      </c>
      <c r="J109" s="38">
        <v>0</v>
      </c>
      <c r="K109" s="39">
        <f t="shared" si="4"/>
        <v>410000</v>
      </c>
      <c r="L109" s="39">
        <f t="shared" si="5"/>
        <v>22.333736585365855</v>
      </c>
    </row>
    <row r="110" spans="1:12" x14ac:dyDescent="0.25">
      <c r="A110" s="43" t="s">
        <v>30</v>
      </c>
      <c r="B110" s="36" t="s">
        <v>11</v>
      </c>
      <c r="C110" s="37" t="s">
        <v>12</v>
      </c>
      <c r="D110" s="38">
        <v>26000</v>
      </c>
      <c r="E110" s="38">
        <v>26000</v>
      </c>
      <c r="F110" s="38">
        <v>0.8</v>
      </c>
      <c r="G110" s="73">
        <v>25999.200000000001</v>
      </c>
      <c r="H110" s="74"/>
      <c r="I110" s="38">
        <f>F110/E110*100</f>
        <v>3.0769230769230769E-3</v>
      </c>
      <c r="J110" s="38">
        <v>0</v>
      </c>
      <c r="K110" s="39">
        <f t="shared" si="4"/>
        <v>26000</v>
      </c>
      <c r="L110" s="39">
        <f t="shared" si="5"/>
        <v>3.0769230769230769E-3</v>
      </c>
    </row>
    <row r="111" spans="1:12" x14ac:dyDescent="0.25">
      <c r="A111" s="43" t="s">
        <v>30</v>
      </c>
      <c r="B111" s="36" t="s">
        <v>17</v>
      </c>
      <c r="C111" s="37" t="s">
        <v>18</v>
      </c>
      <c r="D111" s="38">
        <v>500</v>
      </c>
      <c r="E111" s="38">
        <v>500</v>
      </c>
      <c r="F111" s="38">
        <v>0</v>
      </c>
      <c r="G111" s="73">
        <v>500</v>
      </c>
      <c r="H111" s="74"/>
      <c r="I111" s="38">
        <v>0</v>
      </c>
      <c r="J111" s="38">
        <v>0</v>
      </c>
      <c r="K111" s="39">
        <f t="shared" si="4"/>
        <v>500</v>
      </c>
      <c r="L111" s="39">
        <f t="shared" si="5"/>
        <v>0</v>
      </c>
    </row>
    <row r="112" spans="1:12" x14ac:dyDescent="0.25">
      <c r="A112" s="43" t="s">
        <v>30</v>
      </c>
      <c r="B112" s="36" t="s">
        <v>19</v>
      </c>
      <c r="C112" s="37" t="s">
        <v>20</v>
      </c>
      <c r="D112" s="38">
        <v>1500</v>
      </c>
      <c r="E112" s="38">
        <v>1500</v>
      </c>
      <c r="F112" s="38">
        <v>0</v>
      </c>
      <c r="G112" s="73">
        <v>1500</v>
      </c>
      <c r="H112" s="74"/>
      <c r="I112" s="38">
        <v>0</v>
      </c>
      <c r="J112" s="38">
        <v>0</v>
      </c>
      <c r="K112" s="39">
        <f t="shared" si="4"/>
        <v>1500</v>
      </c>
      <c r="L112" s="39">
        <f t="shared" si="5"/>
        <v>0</v>
      </c>
    </row>
    <row r="113" spans="1:12" x14ac:dyDescent="0.25">
      <c r="A113" s="43" t="s">
        <v>30</v>
      </c>
      <c r="B113" s="36" t="s">
        <v>21</v>
      </c>
      <c r="C113" s="37" t="s">
        <v>22</v>
      </c>
      <c r="D113" s="38">
        <v>3000</v>
      </c>
      <c r="E113" s="38">
        <v>3000</v>
      </c>
      <c r="F113" s="38">
        <v>0</v>
      </c>
      <c r="G113" s="73">
        <v>3000</v>
      </c>
      <c r="H113" s="74"/>
      <c r="I113" s="38">
        <v>0</v>
      </c>
      <c r="J113" s="38">
        <v>0</v>
      </c>
      <c r="K113" s="39">
        <f t="shared" si="4"/>
        <v>3000</v>
      </c>
      <c r="L113" s="39">
        <f t="shared" si="5"/>
        <v>0</v>
      </c>
    </row>
    <row r="114" spans="1:12" x14ac:dyDescent="0.25">
      <c r="A114" s="43" t="s">
        <v>30</v>
      </c>
      <c r="B114" s="36" t="s">
        <v>27</v>
      </c>
      <c r="C114" s="37" t="s">
        <v>64</v>
      </c>
      <c r="D114" s="38">
        <v>111500</v>
      </c>
      <c r="E114" s="38">
        <v>111500</v>
      </c>
      <c r="F114" s="38">
        <v>15833</v>
      </c>
      <c r="G114" s="73">
        <v>95667</v>
      </c>
      <c r="H114" s="74"/>
      <c r="I114" s="38">
        <v>14.2</v>
      </c>
      <c r="J114" s="38">
        <v>0</v>
      </c>
      <c r="K114" s="39">
        <f t="shared" si="4"/>
        <v>111500</v>
      </c>
      <c r="L114" s="39">
        <f t="shared" si="5"/>
        <v>14.2</v>
      </c>
    </row>
    <row r="115" spans="1:12" ht="15" customHeight="1" x14ac:dyDescent="0.25">
      <c r="A115" s="49" t="s">
        <v>40</v>
      </c>
      <c r="B115" s="44"/>
      <c r="C115" s="44"/>
      <c r="D115" s="40">
        <v>552500</v>
      </c>
      <c r="E115" s="40">
        <v>552500</v>
      </c>
      <c r="F115" s="40">
        <v>107402.12</v>
      </c>
      <c r="G115" s="75">
        <v>445097.88</v>
      </c>
      <c r="H115" s="76"/>
      <c r="I115" s="40">
        <v>19.440000000000001</v>
      </c>
      <c r="J115" s="40">
        <v>0</v>
      </c>
      <c r="K115" s="41">
        <f t="shared" si="4"/>
        <v>552500</v>
      </c>
      <c r="L115" s="41">
        <f t="shared" si="5"/>
        <v>19.439297737556561</v>
      </c>
    </row>
    <row r="116" spans="1:12" x14ac:dyDescent="0.25">
      <c r="A116" s="43" t="s">
        <v>30</v>
      </c>
      <c r="B116" s="36" t="s">
        <v>43</v>
      </c>
      <c r="C116" s="42" t="s">
        <v>57</v>
      </c>
      <c r="D116" s="38">
        <v>410000</v>
      </c>
      <c r="E116" s="38">
        <v>410000</v>
      </c>
      <c r="F116" s="38">
        <v>95099.27</v>
      </c>
      <c r="G116" s="38"/>
      <c r="H116" s="38">
        <v>314900.73</v>
      </c>
      <c r="I116" s="38">
        <v>23.194943902439025</v>
      </c>
      <c r="J116" s="38">
        <v>0</v>
      </c>
      <c r="K116" s="39">
        <f t="shared" si="4"/>
        <v>410000</v>
      </c>
      <c r="L116" s="39">
        <f t="shared" si="5"/>
        <v>23.194943902439025</v>
      </c>
    </row>
    <row r="117" spans="1:12" x14ac:dyDescent="0.25">
      <c r="A117" s="43" t="s">
        <v>30</v>
      </c>
      <c r="B117" s="36" t="s">
        <v>43</v>
      </c>
      <c r="C117" s="37" t="s">
        <v>44</v>
      </c>
      <c r="D117" s="38">
        <v>140000</v>
      </c>
      <c r="E117" s="38">
        <v>140000</v>
      </c>
      <c r="F117" s="38">
        <v>35400</v>
      </c>
      <c r="G117" s="73">
        <v>104600</v>
      </c>
      <c r="H117" s="74"/>
      <c r="I117" s="38">
        <f>F117/E117*100</f>
        <v>25.285714285714285</v>
      </c>
      <c r="J117" s="38">
        <v>0</v>
      </c>
      <c r="K117" s="39">
        <f t="shared" si="4"/>
        <v>140000</v>
      </c>
      <c r="L117" s="39">
        <f t="shared" si="5"/>
        <v>25.285714285714285</v>
      </c>
    </row>
    <row r="118" spans="1:12" x14ac:dyDescent="0.25">
      <c r="A118" s="43" t="s">
        <v>30</v>
      </c>
      <c r="B118" s="36" t="s">
        <v>45</v>
      </c>
      <c r="C118" s="37" t="s">
        <v>46</v>
      </c>
      <c r="D118" s="38">
        <v>2500</v>
      </c>
      <c r="E118" s="38">
        <v>2500</v>
      </c>
      <c r="F118" s="38">
        <v>0</v>
      </c>
      <c r="G118" s="73">
        <v>2500</v>
      </c>
      <c r="H118" s="74"/>
      <c r="I118" s="38">
        <v>0</v>
      </c>
      <c r="J118" s="38">
        <v>0</v>
      </c>
      <c r="K118" s="39">
        <f t="shared" si="4"/>
        <v>2500</v>
      </c>
      <c r="L118" s="39">
        <f t="shared" si="5"/>
        <v>0</v>
      </c>
    </row>
    <row r="119" spans="1:12" ht="15" customHeight="1" x14ac:dyDescent="0.25">
      <c r="A119" s="79" t="s">
        <v>67</v>
      </c>
      <c r="B119" s="76"/>
      <c r="C119" s="76"/>
      <c r="D119" s="40">
        <v>552500</v>
      </c>
      <c r="E119" s="40">
        <v>552500</v>
      </c>
      <c r="F119" s="40">
        <v>130499.27</v>
      </c>
      <c r="G119" s="75">
        <v>422000.73</v>
      </c>
      <c r="H119" s="76"/>
      <c r="I119" s="40">
        <v>23.62</v>
      </c>
      <c r="J119" s="40">
        <v>0</v>
      </c>
      <c r="K119" s="41">
        <f t="shared" si="4"/>
        <v>552500</v>
      </c>
      <c r="L119" s="41">
        <f t="shared" si="5"/>
        <v>23.619777375565612</v>
      </c>
    </row>
    <row r="120" spans="1:12" x14ac:dyDescent="0.25">
      <c r="A120" s="43" t="s">
        <v>32</v>
      </c>
      <c r="B120" s="36" t="s">
        <v>11</v>
      </c>
      <c r="C120" s="37" t="s">
        <v>12</v>
      </c>
      <c r="D120" s="38">
        <v>5308</v>
      </c>
      <c r="E120" s="38">
        <v>5308</v>
      </c>
      <c r="F120" s="38">
        <v>0</v>
      </c>
      <c r="G120" s="73">
        <v>5308</v>
      </c>
      <c r="H120" s="74"/>
      <c r="I120" s="38">
        <v>0</v>
      </c>
      <c r="J120" s="38">
        <v>0</v>
      </c>
      <c r="K120" s="39">
        <f t="shared" si="4"/>
        <v>5308</v>
      </c>
      <c r="L120" s="39">
        <f t="shared" si="5"/>
        <v>0</v>
      </c>
    </row>
    <row r="121" spans="1:12" x14ac:dyDescent="0.25">
      <c r="A121" s="43" t="s">
        <v>32</v>
      </c>
      <c r="B121" s="36" t="s">
        <v>17</v>
      </c>
      <c r="C121" s="37" t="s">
        <v>18</v>
      </c>
      <c r="D121" s="38">
        <v>372</v>
      </c>
      <c r="E121" s="38">
        <v>372</v>
      </c>
      <c r="F121" s="38">
        <v>0</v>
      </c>
      <c r="G121" s="73">
        <v>372</v>
      </c>
      <c r="H121" s="74"/>
      <c r="I121" s="38">
        <v>0</v>
      </c>
      <c r="J121" s="38">
        <v>0</v>
      </c>
      <c r="K121" s="39">
        <f t="shared" si="4"/>
        <v>372</v>
      </c>
      <c r="L121" s="39">
        <f t="shared" si="5"/>
        <v>0</v>
      </c>
    </row>
    <row r="122" spans="1:12" x14ac:dyDescent="0.25">
      <c r="A122" s="43" t="s">
        <v>32</v>
      </c>
      <c r="B122" s="36" t="s">
        <v>21</v>
      </c>
      <c r="C122" s="37" t="s">
        <v>22</v>
      </c>
      <c r="D122" s="38">
        <v>20266</v>
      </c>
      <c r="E122" s="38">
        <v>20266</v>
      </c>
      <c r="F122" s="38">
        <v>0</v>
      </c>
      <c r="G122" s="73">
        <v>20266</v>
      </c>
      <c r="H122" s="74"/>
      <c r="I122" s="38">
        <v>0</v>
      </c>
      <c r="J122" s="38">
        <v>0</v>
      </c>
      <c r="K122" s="39">
        <f t="shared" si="4"/>
        <v>20266</v>
      </c>
      <c r="L122" s="39">
        <f t="shared" si="5"/>
        <v>0</v>
      </c>
    </row>
    <row r="123" spans="1:12" x14ac:dyDescent="0.25">
      <c r="A123" s="43" t="s">
        <v>32</v>
      </c>
      <c r="B123" s="36" t="s">
        <v>23</v>
      </c>
      <c r="C123" s="37" t="s">
        <v>24</v>
      </c>
      <c r="D123" s="38">
        <v>188791</v>
      </c>
      <c r="E123" s="38">
        <v>188791</v>
      </c>
      <c r="F123" s="38">
        <v>54008</v>
      </c>
      <c r="G123" s="73">
        <v>134783</v>
      </c>
      <c r="H123" s="74"/>
      <c r="I123" s="38">
        <v>28.607295898639236</v>
      </c>
      <c r="J123" s="38">
        <v>0</v>
      </c>
      <c r="K123" s="39">
        <f t="shared" si="4"/>
        <v>188791</v>
      </c>
      <c r="L123" s="39">
        <f t="shared" si="5"/>
        <v>28.607295898639233</v>
      </c>
    </row>
    <row r="124" spans="1:12" x14ac:dyDescent="0.25">
      <c r="A124" s="43" t="s">
        <v>32</v>
      </c>
      <c r="B124" s="36" t="s">
        <v>33</v>
      </c>
      <c r="C124" s="37" t="s">
        <v>34</v>
      </c>
      <c r="D124" s="38">
        <v>64658</v>
      </c>
      <c r="E124" s="38">
        <v>64658</v>
      </c>
      <c r="F124" s="38">
        <v>18257</v>
      </c>
      <c r="G124" s="73">
        <v>46401</v>
      </c>
      <c r="H124" s="74"/>
      <c r="I124" s="38">
        <v>28.236258467629682</v>
      </c>
      <c r="J124" s="38">
        <v>0</v>
      </c>
      <c r="K124" s="39">
        <f t="shared" si="4"/>
        <v>64658</v>
      </c>
      <c r="L124" s="39">
        <f t="shared" si="5"/>
        <v>28.236258467629682</v>
      </c>
    </row>
    <row r="125" spans="1:12" x14ac:dyDescent="0.25">
      <c r="A125" s="43" t="s">
        <v>32</v>
      </c>
      <c r="B125" s="36" t="s">
        <v>35</v>
      </c>
      <c r="C125" s="37" t="s">
        <v>36</v>
      </c>
      <c r="D125" s="38">
        <v>3776</v>
      </c>
      <c r="E125" s="38">
        <v>3776</v>
      </c>
      <c r="F125" s="38">
        <v>0</v>
      </c>
      <c r="G125" s="73">
        <v>3776</v>
      </c>
      <c r="H125" s="74"/>
      <c r="I125" s="38">
        <v>0</v>
      </c>
      <c r="J125" s="38">
        <v>0</v>
      </c>
      <c r="K125" s="39">
        <f t="shared" si="4"/>
        <v>3776</v>
      </c>
      <c r="L125" s="39">
        <f t="shared" si="5"/>
        <v>0</v>
      </c>
    </row>
    <row r="126" spans="1:12" ht="15" customHeight="1" x14ac:dyDescent="0.25">
      <c r="A126" s="49" t="s">
        <v>40</v>
      </c>
      <c r="B126" s="44"/>
      <c r="C126" s="44"/>
      <c r="D126" s="40">
        <v>283171</v>
      </c>
      <c r="E126" s="40">
        <v>283171</v>
      </c>
      <c r="F126" s="40">
        <v>72265</v>
      </c>
      <c r="G126" s="75">
        <v>210906</v>
      </c>
      <c r="H126" s="76"/>
      <c r="I126" s="40">
        <v>25.52</v>
      </c>
      <c r="J126" s="40">
        <v>0</v>
      </c>
      <c r="K126" s="41">
        <f t="shared" ref="K126:K137" si="6">E126+J126</f>
        <v>283171</v>
      </c>
      <c r="L126" s="41">
        <f t="shared" ref="L126:L139" si="7">F126/K126*100</f>
        <v>25.519915528073145</v>
      </c>
    </row>
    <row r="127" spans="1:12" x14ac:dyDescent="0.25">
      <c r="A127" s="43" t="s">
        <v>32</v>
      </c>
      <c r="B127" s="36" t="s">
        <v>41</v>
      </c>
      <c r="C127" s="37" t="s">
        <v>42</v>
      </c>
      <c r="D127" s="38">
        <v>283171</v>
      </c>
      <c r="E127" s="38">
        <v>283171</v>
      </c>
      <c r="F127" s="38">
        <v>0</v>
      </c>
      <c r="G127" s="73">
        <v>283171</v>
      </c>
      <c r="H127" s="74"/>
      <c r="I127" s="38">
        <v>0</v>
      </c>
      <c r="J127" s="38">
        <v>0</v>
      </c>
      <c r="K127" s="39">
        <f t="shared" si="6"/>
        <v>283171</v>
      </c>
      <c r="L127" s="39">
        <f t="shared" si="7"/>
        <v>0</v>
      </c>
    </row>
    <row r="128" spans="1:12" ht="15" customHeight="1" x14ac:dyDescent="0.25">
      <c r="A128" s="79" t="s">
        <v>67</v>
      </c>
      <c r="B128" s="76"/>
      <c r="C128" s="76"/>
      <c r="D128" s="40">
        <v>283171</v>
      </c>
      <c r="E128" s="40">
        <v>283171</v>
      </c>
      <c r="F128" s="40">
        <v>0</v>
      </c>
      <c r="G128" s="75">
        <v>283171</v>
      </c>
      <c r="H128" s="76"/>
      <c r="I128" s="40">
        <v>0</v>
      </c>
      <c r="J128" s="40">
        <v>0</v>
      </c>
      <c r="K128" s="41">
        <f t="shared" si="6"/>
        <v>283171</v>
      </c>
      <c r="L128" s="41">
        <f t="shared" si="7"/>
        <v>0</v>
      </c>
    </row>
    <row r="129" spans="1:12" x14ac:dyDescent="0.25">
      <c r="A129" s="43" t="s">
        <v>37</v>
      </c>
      <c r="B129" s="36" t="s">
        <v>11</v>
      </c>
      <c r="C129" s="37" t="s">
        <v>12</v>
      </c>
      <c r="D129" s="38">
        <v>15000</v>
      </c>
      <c r="E129" s="38">
        <v>15000</v>
      </c>
      <c r="F129" s="38">
        <v>0</v>
      </c>
      <c r="G129" s="73">
        <v>15000</v>
      </c>
      <c r="H129" s="74"/>
      <c r="I129" s="38">
        <v>0</v>
      </c>
      <c r="J129" s="38">
        <v>0</v>
      </c>
      <c r="K129" s="39">
        <f t="shared" si="6"/>
        <v>15000</v>
      </c>
      <c r="L129" s="39">
        <f t="shared" si="7"/>
        <v>0</v>
      </c>
    </row>
    <row r="130" spans="1:12" x14ac:dyDescent="0.25">
      <c r="A130" s="43" t="s">
        <v>37</v>
      </c>
      <c r="B130" s="36" t="s">
        <v>21</v>
      </c>
      <c r="C130" s="37" t="s">
        <v>22</v>
      </c>
      <c r="D130" s="38">
        <v>5000</v>
      </c>
      <c r="E130" s="38">
        <v>5000</v>
      </c>
      <c r="F130" s="38">
        <v>0</v>
      </c>
      <c r="G130" s="73">
        <v>5000</v>
      </c>
      <c r="H130" s="74"/>
      <c r="I130" s="38">
        <v>0</v>
      </c>
      <c r="J130" s="38">
        <v>0</v>
      </c>
      <c r="K130" s="39">
        <f t="shared" si="6"/>
        <v>5000</v>
      </c>
      <c r="L130" s="39">
        <f t="shared" si="7"/>
        <v>0</v>
      </c>
    </row>
    <row r="131" spans="1:12" x14ac:dyDescent="0.25">
      <c r="A131" s="43" t="s">
        <v>37</v>
      </c>
      <c r="B131" s="36" t="s">
        <v>23</v>
      </c>
      <c r="C131" s="37" t="s">
        <v>24</v>
      </c>
      <c r="D131" s="38">
        <v>3030000</v>
      </c>
      <c r="E131" s="38">
        <v>3030000</v>
      </c>
      <c r="F131" s="38">
        <v>819820</v>
      </c>
      <c r="G131" s="73">
        <v>2210180</v>
      </c>
      <c r="H131" s="74"/>
      <c r="I131" s="38">
        <v>27.056765676567657</v>
      </c>
      <c r="J131" s="38">
        <v>580000</v>
      </c>
      <c r="K131" s="39">
        <f t="shared" si="6"/>
        <v>3610000</v>
      </c>
      <c r="L131" s="39">
        <f t="shared" si="7"/>
        <v>22.709695290858726</v>
      </c>
    </row>
    <row r="132" spans="1:12" x14ac:dyDescent="0.25">
      <c r="A132" s="43" t="s">
        <v>37</v>
      </c>
      <c r="B132" s="36" t="s">
        <v>33</v>
      </c>
      <c r="C132" s="37" t="s">
        <v>34</v>
      </c>
      <c r="D132" s="38">
        <v>1024140</v>
      </c>
      <c r="E132" s="38">
        <v>1024140</v>
      </c>
      <c r="F132" s="38">
        <v>277101</v>
      </c>
      <c r="G132" s="73">
        <v>747039</v>
      </c>
      <c r="H132" s="74"/>
      <c r="I132" s="38">
        <v>27.056945339504363</v>
      </c>
      <c r="J132" s="38">
        <v>182660</v>
      </c>
      <c r="K132" s="39">
        <f t="shared" si="6"/>
        <v>1206800</v>
      </c>
      <c r="L132" s="39">
        <f t="shared" si="7"/>
        <v>22.961634073583028</v>
      </c>
    </row>
    <row r="133" spans="1:12" ht="15" customHeight="1" x14ac:dyDescent="0.25">
      <c r="A133" s="49" t="s">
        <v>40</v>
      </c>
      <c r="B133" s="44"/>
      <c r="C133" s="44"/>
      <c r="D133" s="40">
        <v>4074140</v>
      </c>
      <c r="E133" s="40">
        <v>4074140</v>
      </c>
      <c r="F133" s="40">
        <v>1096921</v>
      </c>
      <c r="G133" s="75">
        <v>2977219</v>
      </c>
      <c r="H133" s="76"/>
      <c r="I133" s="40">
        <v>26.92</v>
      </c>
      <c r="J133" s="41">
        <f>SUM(J131:J132)</f>
        <v>762660</v>
      </c>
      <c r="K133" s="41">
        <f t="shared" si="6"/>
        <v>4836800</v>
      </c>
      <c r="L133" s="41">
        <f t="shared" si="7"/>
        <v>22.678651174330135</v>
      </c>
    </row>
    <row r="134" spans="1:12" x14ac:dyDescent="0.25">
      <c r="A134" s="43" t="s">
        <v>37</v>
      </c>
      <c r="B134" s="36" t="s">
        <v>41</v>
      </c>
      <c r="C134" s="37" t="s">
        <v>42</v>
      </c>
      <c r="D134" s="38">
        <v>4074140</v>
      </c>
      <c r="E134" s="38">
        <v>4074140</v>
      </c>
      <c r="F134" s="38">
        <v>1096921</v>
      </c>
      <c r="G134" s="73">
        <v>2977219</v>
      </c>
      <c r="H134" s="74"/>
      <c r="I134" s="38">
        <v>26.923988866361981</v>
      </c>
      <c r="J134" s="39">
        <v>762660</v>
      </c>
      <c r="K134" s="39">
        <f t="shared" si="6"/>
        <v>4836800</v>
      </c>
      <c r="L134" s="39">
        <f t="shared" si="7"/>
        <v>22.678651174330135</v>
      </c>
    </row>
    <row r="135" spans="1:12" ht="15" customHeight="1" x14ac:dyDescent="0.25">
      <c r="A135" s="79" t="s">
        <v>67</v>
      </c>
      <c r="B135" s="76"/>
      <c r="C135" s="76"/>
      <c r="D135" s="40">
        <v>4074140</v>
      </c>
      <c r="E135" s="40">
        <v>4074140</v>
      </c>
      <c r="F135" s="40">
        <v>1096921</v>
      </c>
      <c r="G135" s="75">
        <v>2977219</v>
      </c>
      <c r="H135" s="76"/>
      <c r="I135" s="40">
        <v>26.92</v>
      </c>
      <c r="J135" s="41">
        <v>762660</v>
      </c>
      <c r="K135" s="41">
        <f t="shared" si="6"/>
        <v>4836800</v>
      </c>
      <c r="L135" s="41">
        <f t="shared" si="7"/>
        <v>22.678651174330135</v>
      </c>
    </row>
    <row r="136" spans="1:12" ht="15" customHeight="1" x14ac:dyDescent="0.25">
      <c r="A136" s="48" t="s">
        <v>69</v>
      </c>
      <c r="B136" s="44"/>
      <c r="C136" s="44"/>
      <c r="D136" s="40">
        <v>5489811</v>
      </c>
      <c r="E136" s="40">
        <v>5489811</v>
      </c>
      <c r="F136" s="40">
        <v>1364622.25</v>
      </c>
      <c r="G136" s="75">
        <v>4125188.75</v>
      </c>
      <c r="H136" s="76"/>
      <c r="I136" s="40">
        <v>24.86</v>
      </c>
      <c r="J136" s="41">
        <v>762660</v>
      </c>
      <c r="K136" s="41">
        <f t="shared" si="6"/>
        <v>6252471</v>
      </c>
      <c r="L136" s="41">
        <f t="shared" si="7"/>
        <v>21.825327138662459</v>
      </c>
    </row>
    <row r="137" spans="1:12" ht="15" customHeight="1" x14ac:dyDescent="0.25">
      <c r="A137" s="79" t="s">
        <v>66</v>
      </c>
      <c r="B137" s="76"/>
      <c r="C137" s="76"/>
      <c r="D137" s="40">
        <v>5489811</v>
      </c>
      <c r="E137" s="40">
        <v>5489811</v>
      </c>
      <c r="F137" s="40">
        <v>1372420.27</v>
      </c>
      <c r="G137" s="75">
        <v>4117390.73</v>
      </c>
      <c r="H137" s="76"/>
      <c r="I137" s="40">
        <v>25</v>
      </c>
      <c r="J137" s="41">
        <v>762660</v>
      </c>
      <c r="K137" s="41">
        <f t="shared" si="6"/>
        <v>6252471</v>
      </c>
      <c r="L137" s="41">
        <f t="shared" si="7"/>
        <v>21.950046149754236</v>
      </c>
    </row>
    <row r="138" spans="1:12" x14ac:dyDescent="0.25">
      <c r="A138" s="55" t="s">
        <v>40</v>
      </c>
      <c r="B138" s="27"/>
      <c r="C138" s="27"/>
      <c r="D138" s="31">
        <f>D60+D95+D136</f>
        <v>32239668</v>
      </c>
      <c r="E138" s="31">
        <f t="shared" ref="E138:H138" si="8">E60+E95+E136</f>
        <v>32239668</v>
      </c>
      <c r="F138" s="31">
        <f t="shared" si="8"/>
        <v>7850872.5200000005</v>
      </c>
      <c r="G138" s="31">
        <f t="shared" si="8"/>
        <v>24388795.48</v>
      </c>
      <c r="H138" s="31">
        <f t="shared" si="8"/>
        <v>0</v>
      </c>
      <c r="I138" s="31">
        <f>F138/E138*100</f>
        <v>24.351592330293229</v>
      </c>
      <c r="J138" s="31">
        <f>J60+J95+J136</f>
        <v>3844495</v>
      </c>
      <c r="K138" s="31">
        <f>K60+K95+K136</f>
        <v>36084163</v>
      </c>
      <c r="L138" s="31">
        <f t="shared" si="7"/>
        <v>21.757114111251521</v>
      </c>
    </row>
    <row r="139" spans="1:12" x14ac:dyDescent="0.25">
      <c r="A139" s="77" t="s">
        <v>61</v>
      </c>
      <c r="B139" s="69"/>
      <c r="C139" s="69"/>
      <c r="D139" s="31">
        <f>D61+D96+D137</f>
        <v>32275392</v>
      </c>
      <c r="E139" s="31">
        <f>E61+E96+E137</f>
        <v>32275392</v>
      </c>
      <c r="F139" s="31">
        <f>F61+F96+F137</f>
        <v>7974302.1799999997</v>
      </c>
      <c r="G139" s="31">
        <f>G61+G96+G137</f>
        <v>24301089.82</v>
      </c>
      <c r="H139" s="31">
        <f>H61+H96+H137</f>
        <v>24.59</v>
      </c>
      <c r="I139" s="31">
        <f>F139/E139*100</f>
        <v>24.70706530845543</v>
      </c>
      <c r="J139" s="31">
        <f>J61+J96+J137</f>
        <v>3844495</v>
      </c>
      <c r="K139" s="31">
        <f>K61+K96+K137</f>
        <v>36119887</v>
      </c>
      <c r="L139" s="31">
        <f t="shared" si="7"/>
        <v>22.07731762837464</v>
      </c>
    </row>
    <row r="142" spans="1:12" x14ac:dyDescent="0.25">
      <c r="A142" s="52"/>
      <c r="B142" s="51"/>
      <c r="C142" s="51" t="s">
        <v>72</v>
      </c>
      <c r="D142" s="51"/>
      <c r="E142" s="51"/>
      <c r="F142" s="51"/>
      <c r="G142" s="51"/>
      <c r="H142" s="51"/>
      <c r="I142" s="51"/>
      <c r="J142" s="51"/>
      <c r="K142" s="51"/>
    </row>
    <row r="143" spans="1:12" x14ac:dyDescent="0.25">
      <c r="A143" s="53"/>
      <c r="B143" s="51"/>
      <c r="C143" s="51" t="s">
        <v>73</v>
      </c>
      <c r="D143" s="51"/>
      <c r="E143" s="51"/>
      <c r="F143" s="51"/>
      <c r="G143" s="51"/>
      <c r="H143" s="51"/>
      <c r="I143" s="51"/>
      <c r="J143" s="51"/>
      <c r="K143" s="51"/>
    </row>
    <row r="144" spans="1:12" x14ac:dyDescent="0.25">
      <c r="A144" s="54"/>
      <c r="B144" s="51"/>
      <c r="C144" s="51" t="s">
        <v>74</v>
      </c>
      <c r="D144" s="51"/>
      <c r="E144" s="51"/>
      <c r="F144" s="51"/>
      <c r="G144" s="51"/>
      <c r="H144" s="51"/>
      <c r="I144" s="51"/>
      <c r="J144" s="51"/>
      <c r="K144" s="51"/>
    </row>
    <row r="145" spans="1:11" x14ac:dyDescent="0.2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</row>
    <row r="146" spans="1:11" x14ac:dyDescent="0.2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</row>
    <row r="147" spans="1:11" x14ac:dyDescent="0.25">
      <c r="A147" s="51" t="s">
        <v>75</v>
      </c>
      <c r="B147" s="51"/>
      <c r="C147" s="51"/>
      <c r="D147" s="51"/>
      <c r="E147" s="51"/>
      <c r="F147" s="51"/>
      <c r="G147" s="51"/>
      <c r="H147" s="51"/>
      <c r="I147" s="51"/>
      <c r="J147" s="51"/>
      <c r="K147" s="51"/>
    </row>
    <row r="148" spans="1:11" x14ac:dyDescent="0.25">
      <c r="A148" s="51">
        <v>2</v>
      </c>
      <c r="B148" s="51" t="s">
        <v>76</v>
      </c>
      <c r="C148" s="51"/>
      <c r="D148" s="51"/>
      <c r="E148" s="51"/>
      <c r="F148" s="51"/>
      <c r="G148" s="51"/>
      <c r="H148" s="51"/>
      <c r="I148" s="51"/>
      <c r="J148" s="51"/>
      <c r="K148" s="51"/>
    </row>
    <row r="149" spans="1:11" x14ac:dyDescent="0.25">
      <c r="A149" s="51">
        <v>3</v>
      </c>
      <c r="B149" s="51" t="s">
        <v>81</v>
      </c>
      <c r="C149" s="51"/>
      <c r="D149" s="51"/>
      <c r="E149" s="51"/>
      <c r="F149" s="51"/>
      <c r="G149" s="51"/>
      <c r="H149" s="51"/>
      <c r="I149" s="51"/>
      <c r="J149" s="51"/>
      <c r="K149" s="51"/>
    </row>
    <row r="150" spans="1:11" x14ac:dyDescent="0.25">
      <c r="A150" s="51">
        <v>4</v>
      </c>
      <c r="B150" s="51" t="s">
        <v>77</v>
      </c>
      <c r="C150" s="51"/>
      <c r="D150" s="51"/>
      <c r="E150" s="51"/>
      <c r="F150" s="51"/>
      <c r="G150" s="51"/>
      <c r="H150" s="51"/>
      <c r="I150" s="51"/>
      <c r="J150" s="51"/>
      <c r="K150" s="51"/>
    </row>
    <row r="151" spans="1:11" x14ac:dyDescent="0.25">
      <c r="A151" s="51">
        <v>7</v>
      </c>
      <c r="B151" s="51" t="s">
        <v>78</v>
      </c>
      <c r="C151" s="51"/>
      <c r="D151" s="51"/>
      <c r="E151" s="51"/>
      <c r="F151" s="51"/>
      <c r="G151" s="51"/>
      <c r="H151" s="51"/>
      <c r="I151" s="51"/>
      <c r="J151" s="51"/>
      <c r="K151" s="51"/>
    </row>
    <row r="152" spans="1:11" x14ac:dyDescent="0.25">
      <c r="A152" s="51">
        <v>33063</v>
      </c>
      <c r="B152" s="51" t="s">
        <v>79</v>
      </c>
      <c r="C152" s="51"/>
      <c r="D152" s="51"/>
      <c r="E152" s="51"/>
      <c r="F152" s="51"/>
      <c r="G152" s="51"/>
      <c r="H152" s="51"/>
      <c r="I152" s="51"/>
      <c r="J152" s="51"/>
      <c r="K152" s="51"/>
    </row>
    <row r="153" spans="1:11" x14ac:dyDescent="0.25">
      <c r="A153" s="51">
        <v>33353</v>
      </c>
      <c r="B153" s="51" t="s">
        <v>80</v>
      </c>
      <c r="C153" s="51"/>
      <c r="D153" s="51"/>
      <c r="E153" s="51"/>
      <c r="F153" s="51"/>
      <c r="G153" s="51"/>
      <c r="H153" s="51"/>
      <c r="I153" s="51"/>
      <c r="J153" s="51"/>
      <c r="K153" s="51"/>
    </row>
  </sheetData>
  <mergeCells count="147">
    <mergeCell ref="A139:C139"/>
    <mergeCell ref="A21:C21"/>
    <mergeCell ref="G137:H137"/>
    <mergeCell ref="A73:C73"/>
    <mergeCell ref="A80:C80"/>
    <mergeCell ref="A87:C87"/>
    <mergeCell ref="A94:C94"/>
    <mergeCell ref="A96:C96"/>
    <mergeCell ref="A108:C108"/>
    <mergeCell ref="A119:C119"/>
    <mergeCell ref="A128:C128"/>
    <mergeCell ref="A135:C135"/>
    <mergeCell ref="A137:C137"/>
    <mergeCell ref="G135:H135"/>
    <mergeCell ref="G136:H136"/>
    <mergeCell ref="G133:H133"/>
    <mergeCell ref="G134:H134"/>
    <mergeCell ref="G131:H131"/>
    <mergeCell ref="G132:H132"/>
    <mergeCell ref="G129:H129"/>
    <mergeCell ref="G130:H130"/>
    <mergeCell ref="G127:H127"/>
    <mergeCell ref="G128:H128"/>
    <mergeCell ref="G125:H125"/>
    <mergeCell ref="G126:H126"/>
    <mergeCell ref="G123:H123"/>
    <mergeCell ref="G124:H124"/>
    <mergeCell ref="G121:H121"/>
    <mergeCell ref="G122:H122"/>
    <mergeCell ref="G119:H119"/>
    <mergeCell ref="G120:H120"/>
    <mergeCell ref="G117:H117"/>
    <mergeCell ref="G118:H118"/>
    <mergeCell ref="G115:H115"/>
    <mergeCell ref="G113:H113"/>
    <mergeCell ref="G114:H114"/>
    <mergeCell ref="G111:H111"/>
    <mergeCell ref="G112:H112"/>
    <mergeCell ref="G109:H109"/>
    <mergeCell ref="G110:H110"/>
    <mergeCell ref="G107:H107"/>
    <mergeCell ref="G108:H108"/>
    <mergeCell ref="G105:H105"/>
    <mergeCell ref="G106:H106"/>
    <mergeCell ref="G103:H103"/>
    <mergeCell ref="G104:H104"/>
    <mergeCell ref="G101:H101"/>
    <mergeCell ref="G102:H102"/>
    <mergeCell ref="G99:H99"/>
    <mergeCell ref="G100:H100"/>
    <mergeCell ref="G97:H97"/>
    <mergeCell ref="G98:H98"/>
    <mergeCell ref="G95:H95"/>
    <mergeCell ref="G96:H96"/>
    <mergeCell ref="G93:H93"/>
    <mergeCell ref="G94:H94"/>
    <mergeCell ref="G91:H91"/>
    <mergeCell ref="G92:H92"/>
    <mergeCell ref="G89:H89"/>
    <mergeCell ref="G90:H90"/>
    <mergeCell ref="G87:H87"/>
    <mergeCell ref="G88:H88"/>
    <mergeCell ref="G85:H85"/>
    <mergeCell ref="G86:H86"/>
    <mergeCell ref="G83:H83"/>
    <mergeCell ref="G84:H84"/>
    <mergeCell ref="G81:H81"/>
    <mergeCell ref="G82:H82"/>
    <mergeCell ref="G79:H79"/>
    <mergeCell ref="G80:H80"/>
    <mergeCell ref="G77:H77"/>
    <mergeCell ref="G78:H78"/>
    <mergeCell ref="G75:H75"/>
    <mergeCell ref="G76:H76"/>
    <mergeCell ref="G73:H73"/>
    <mergeCell ref="G74:H74"/>
    <mergeCell ref="G71:H71"/>
    <mergeCell ref="G72:H72"/>
    <mergeCell ref="G69:H69"/>
    <mergeCell ref="G70:H70"/>
    <mergeCell ref="G67:H67"/>
    <mergeCell ref="G68:H68"/>
    <mergeCell ref="G65:H65"/>
    <mergeCell ref="G66:H66"/>
    <mergeCell ref="G63:H63"/>
    <mergeCell ref="G64:H64"/>
    <mergeCell ref="A61:C61"/>
    <mergeCell ref="H61:I61"/>
    <mergeCell ref="G62:H62"/>
    <mergeCell ref="G58:H58"/>
    <mergeCell ref="G59:H59"/>
    <mergeCell ref="G60:H60"/>
    <mergeCell ref="H56:I56"/>
    <mergeCell ref="A57:C57"/>
    <mergeCell ref="H57:I57"/>
    <mergeCell ref="G54:H54"/>
    <mergeCell ref="G55:H55"/>
    <mergeCell ref="G51:H51"/>
    <mergeCell ref="G52:H52"/>
    <mergeCell ref="G53:H53"/>
    <mergeCell ref="G50:H50"/>
    <mergeCell ref="A34:C34"/>
    <mergeCell ref="G43:H43"/>
    <mergeCell ref="G44:H44"/>
    <mergeCell ref="G47:H47"/>
    <mergeCell ref="G42:H42"/>
    <mergeCell ref="A46:C46"/>
    <mergeCell ref="H46:I46"/>
    <mergeCell ref="H45:I45"/>
    <mergeCell ref="G40:H40"/>
    <mergeCell ref="G41:H41"/>
    <mergeCell ref="A39:C39"/>
    <mergeCell ref="G48:H48"/>
    <mergeCell ref="G49:H49"/>
    <mergeCell ref="G36:H36"/>
    <mergeCell ref="G37:H37"/>
    <mergeCell ref="G25:H25"/>
    <mergeCell ref="G26:H26"/>
    <mergeCell ref="G27:H27"/>
    <mergeCell ref="G31:H31"/>
    <mergeCell ref="G32:H32"/>
    <mergeCell ref="G33:H33"/>
    <mergeCell ref="G34:H34"/>
    <mergeCell ref="G23:H23"/>
    <mergeCell ref="G24:H24"/>
    <mergeCell ref="G16:H16"/>
    <mergeCell ref="G17:H17"/>
    <mergeCell ref="G30:H30"/>
    <mergeCell ref="G28:H28"/>
    <mergeCell ref="A17:C17"/>
    <mergeCell ref="G12:H12"/>
    <mergeCell ref="G13:H13"/>
    <mergeCell ref="G14:H14"/>
    <mergeCell ref="A1:H1"/>
    <mergeCell ref="I1:J1"/>
    <mergeCell ref="A2:H2"/>
    <mergeCell ref="I2:J2"/>
    <mergeCell ref="A3:J3"/>
    <mergeCell ref="G9:H9"/>
    <mergeCell ref="G10:H10"/>
    <mergeCell ref="G11:H11"/>
    <mergeCell ref="G15:H15"/>
    <mergeCell ref="G6:H6"/>
    <mergeCell ref="G7:H7"/>
    <mergeCell ref="G8:H8"/>
    <mergeCell ref="G4:H4"/>
    <mergeCell ref="G5:H5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Hlávková Andrea</cp:lastModifiedBy>
  <dcterms:created xsi:type="dcterms:W3CDTF">2020-04-18T19:35:31Z</dcterms:created>
  <dcterms:modified xsi:type="dcterms:W3CDTF">2020-08-04T06:53:44Z</dcterms:modified>
</cp:coreProperties>
</file>