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186" i="1" l="1"/>
  <c r="I185" i="1"/>
  <c r="I184" i="1"/>
  <c r="I18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9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6" i="1"/>
  <c r="I180" i="1"/>
  <c r="I167" i="1" l="1"/>
  <c r="J167" i="1"/>
  <c r="J157" i="1"/>
  <c r="I161" i="1"/>
  <c r="J161" i="1" s="1"/>
  <c r="I149" i="1"/>
  <c r="I154" i="1"/>
  <c r="J130" i="1"/>
  <c r="K130" i="1" s="1"/>
  <c r="H130" i="1"/>
  <c r="H129" i="1"/>
  <c r="I126" i="1"/>
  <c r="J126" i="1" s="1"/>
  <c r="J125" i="1"/>
  <c r="I112" i="1"/>
  <c r="J112" i="1" s="1"/>
  <c r="I10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6" i="1"/>
  <c r="J67" i="1"/>
  <c r="J68" i="1"/>
  <c r="J69" i="1"/>
  <c r="J70" i="1"/>
  <c r="J71" i="1"/>
  <c r="J72" i="1"/>
  <c r="J73" i="1"/>
  <c r="J74" i="1"/>
  <c r="J75" i="1"/>
  <c r="J77" i="1"/>
  <c r="J78" i="1"/>
  <c r="J79" i="1"/>
  <c r="J80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7" i="1"/>
  <c r="K127" i="1" s="1"/>
  <c r="J128" i="1"/>
  <c r="K128" i="1" s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8" i="1"/>
  <c r="J159" i="1"/>
  <c r="J160" i="1"/>
  <c r="J162" i="1"/>
  <c r="J163" i="1"/>
  <c r="J164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K181" i="1" s="1"/>
  <c r="J182" i="1"/>
  <c r="K182" i="1" s="1"/>
  <c r="J183" i="1"/>
  <c r="K183" i="1" s="1"/>
  <c r="J184" i="1"/>
  <c r="K184" i="1" s="1"/>
  <c r="J6" i="1"/>
  <c r="I76" i="1"/>
  <c r="J76" i="1" s="1"/>
  <c r="I65" i="1"/>
  <c r="J65" i="1" s="1"/>
  <c r="I31" i="1"/>
  <c r="I37" i="1"/>
  <c r="J37" i="1" s="1"/>
  <c r="G186" i="1"/>
  <c r="F186" i="1"/>
  <c r="H186" i="1" s="1"/>
  <c r="E186" i="1"/>
  <c r="J186" i="1" s="1"/>
  <c r="K186" i="1" s="1"/>
  <c r="D186" i="1"/>
  <c r="G185" i="1"/>
  <c r="F185" i="1"/>
  <c r="H185" i="1" s="1"/>
  <c r="E185" i="1"/>
  <c r="J185" i="1" s="1"/>
  <c r="K185" i="1" s="1"/>
  <c r="D185" i="1"/>
  <c r="H151" i="1"/>
  <c r="G151" i="1"/>
  <c r="G150" i="1"/>
  <c r="H144" i="1"/>
  <c r="G144" i="1"/>
  <c r="G143" i="1"/>
  <c r="H33" i="1"/>
  <c r="G33" i="1"/>
  <c r="H32" i="1"/>
  <c r="H25" i="1"/>
  <c r="H24" i="1"/>
  <c r="G24" i="1"/>
  <c r="I81" i="1" l="1"/>
  <c r="J81" i="1" s="1"/>
  <c r="I129" i="1"/>
  <c r="J129" i="1" s="1"/>
  <c r="I82" i="1"/>
  <c r="J82" i="1" s="1"/>
</calcChain>
</file>

<file path=xl/sharedStrings.xml><?xml version="1.0" encoding="utf-8"?>
<sst xmlns="http://schemas.openxmlformats.org/spreadsheetml/2006/main" count="465" uniqueCount="88">
  <si>
    <t>60336293 Základní  škola a Mateřská škola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</si>
  <si>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</si>
  <si>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</si>
  <si>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</si>
  <si>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</si>
  <si>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</si>
  <si>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</si>
  <si>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</si>
  <si>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</si>
  <si>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>000000002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</si>
  <si>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</si>
  <si>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</si>
  <si>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</si>
  <si>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</si>
  <si>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</si>
  <si>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</si>
  <si>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</si>
  <si>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</si>
  <si>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</si>
  <si>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</si>
  <si>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</si>
  <si>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</si>
  <si>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</si>
  <si>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</si>
  <si>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</si>
  <si>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</si>
  <si>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</si>
  <si>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</si>
  <si>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</si>
  <si>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</si>
  <si>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>672</t>
  </si>
  <si>
    <t>Výnosy vybraných místních vládních institucí z transferů</t>
  </si>
  <si>
    <t>000000003</t>
  </si>
  <si>
    <t>649</t>
  </si>
  <si>
    <t>Ostatní  výnosy z činnosti</t>
  </si>
  <si>
    <t>000000004</t>
  </si>
  <si>
    <t>602</t>
  </si>
  <si>
    <t>Výnosy z prodeje služeb</t>
  </si>
  <si>
    <t>609</t>
  </si>
  <si>
    <t>Jiné výnosy z vlastních výkonů</t>
  </si>
  <si>
    <t>662</t>
  </si>
  <si>
    <t>Úroky</t>
  </si>
  <si>
    <t>000000007</t>
  </si>
  <si>
    <t>000033063</t>
  </si>
  <si>
    <t>524</t>
  </si>
  <si>
    <t>Zákonné sociální pojištění</t>
  </si>
  <si>
    <t>527</t>
  </si>
  <si>
    <t>Zákonné sociální náklady</t>
  </si>
  <si>
    <t>000033070</t>
  </si>
  <si>
    <t>000033076</t>
  </si>
  <si>
    <t>000033077</t>
  </si>
  <si>
    <t>000033353</t>
  </si>
  <si>
    <t>525</t>
  </si>
  <si>
    <t>Jiné sociální pojištění</t>
  </si>
  <si>
    <t>NZUZ 000000403 Rozpuštění investčního transféru</t>
  </si>
  <si>
    <t>000000403</t>
  </si>
  <si>
    <t>Náklady celkem</t>
  </si>
  <si>
    <t>Výnosy celkem</t>
  </si>
  <si>
    <t>000033074</t>
  </si>
  <si>
    <t>Náklady celem</t>
  </si>
  <si>
    <t>Potraviny</t>
  </si>
  <si>
    <t xml:space="preserve">Stravné </t>
  </si>
  <si>
    <t>Náklady celkem ZŠ</t>
  </si>
  <si>
    <t>Výnosy celkem ZŠ</t>
  </si>
  <si>
    <t>Náklady celkem MŠZ</t>
  </si>
  <si>
    <t>Výnosy celkem MŠZ</t>
  </si>
  <si>
    <t>Náklady celkem MŠB</t>
  </si>
  <si>
    <t>Výnosy celkem MŠB</t>
  </si>
  <si>
    <t>Náklady celkem za ZŠ a MŠ Štramberk</t>
  </si>
  <si>
    <t>Výnosy celkem za ZŠ a MŠ Štramberk</t>
  </si>
  <si>
    <t>PLNĚNÍ PLÁNU K 29.11.2019 - RO č. 5 - ZŠ a MŠ  Štramberk</t>
  </si>
  <si>
    <t>RO č.5</t>
  </si>
  <si>
    <t>UP č.5</t>
  </si>
  <si>
    <t>Nákladyz DDM</t>
  </si>
  <si>
    <t>Skut/UP č.5 (%)</t>
  </si>
  <si>
    <t>Zdroje:</t>
  </si>
  <si>
    <t>zřizovatel - Město Štramberk</t>
  </si>
  <si>
    <t>sponzorský dar Innogy Gas Storage</t>
  </si>
  <si>
    <t>vlastní zdroje (ze školného a stravného)</t>
  </si>
  <si>
    <t>účelový příspěvek MěÚ</t>
  </si>
  <si>
    <t>dotace MŠMT - Šablony pro ZŠ a MŠ II</t>
  </si>
  <si>
    <t>Rozvojový program - Podpora výuky plavání v základních školách v roce 2019</t>
  </si>
  <si>
    <t>RP- Finanční zajištění překrývání přímé ped.činnosti učitelů se zohledněním provozu mateřských škol (I.etapa)</t>
  </si>
  <si>
    <t>Rozvojový program - Částečné vyrovnání mezikrajových rozdílů v odměňování PP v roce 2019</t>
  </si>
  <si>
    <t>Ministerstvo školství prostřednictvím Krajského úřadu MSK - přímé náklady na vzdělávání</t>
  </si>
  <si>
    <t>Základní škola</t>
  </si>
  <si>
    <t>Mateřská škola Zauličí</t>
  </si>
  <si>
    <t>Mateřská škola Bařiny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</si>
</sst>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  <family val="2"/>
      <charset val="238"/>
    </font>
    <font>
      <i/>
      <sz val="8"/>
      <color indexed="8"/>
      <name val="Arial"/>
    </font>
    <font>
      <b/>
      <sz val="8"/>
      <color indexed="8"/>
      <name val="Arial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4" fontId="2" fillId="5" borderId="1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 applyAlignment="1">
      <alignment horizontal="right" vertical="top"/>
    </xf>
    <xf numFmtId="0" fontId="6" fillId="6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top"/>
    </xf>
    <xf numFmtId="4" fontId="6" fillId="2" borderId="1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left" vertical="top"/>
    </xf>
    <xf numFmtId="4" fontId="7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/>
    </xf>
    <xf numFmtId="4" fontId="7" fillId="5" borderId="1" xfId="0" applyNumberFormat="1" applyFont="1" applyFill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4" fontId="7" fillId="2" borderId="1" xfId="0" applyNumberFormat="1" applyFont="1" applyFill="1" applyBorder="1"/>
    <xf numFmtId="4" fontId="7" fillId="6" borderId="1" xfId="0" applyNumberFormat="1" applyFont="1" applyFill="1" applyBorder="1" applyAlignment="1">
      <alignment horizontal="right" vertical="top"/>
    </xf>
    <xf numFmtId="4" fontId="6" fillId="7" borderId="1" xfId="0" applyNumberFormat="1" applyFont="1" applyFill="1" applyBorder="1" applyAlignment="1">
      <alignment horizontal="right" vertical="top"/>
    </xf>
    <xf numFmtId="4" fontId="7" fillId="7" borderId="1" xfId="0" applyNumberFormat="1" applyFont="1" applyFill="1" applyBorder="1" applyAlignment="1">
      <alignment horizontal="right" vertical="top"/>
    </xf>
    <xf numFmtId="0" fontId="0" fillId="4" borderId="0" xfId="0" applyFill="1"/>
    <xf numFmtId="0" fontId="0" fillId="7" borderId="0" xfId="0" applyFill="1"/>
    <xf numFmtId="0" fontId="0" fillId="9" borderId="0" xfId="0" applyFill="1"/>
    <xf numFmtId="0" fontId="0" fillId="8" borderId="0" xfId="0" applyFill="1"/>
    <xf numFmtId="0" fontId="6" fillId="7" borderId="1" xfId="0" applyFont="1" applyFill="1" applyBorder="1" applyAlignment="1">
      <alignment horizontal="left" vertical="top" wrapText="1"/>
    </xf>
    <xf numFmtId="0" fontId="0" fillId="7" borderId="1" xfId="0" applyFill="1" applyBorder="1"/>
    <xf numFmtId="0" fontId="6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2"/>
  <sheetViews>
    <sheetView tabSelected="1" topLeftCell="A179" workbookViewId="0">
      <selection activeCell="A188" sqref="A188:L202"/>
    </sheetView>
  </sheetViews>
  <sheetFormatPr defaultRowHeight="15" x14ac:dyDescent="0.25"/>
  <cols>
    <col min="2" max="2" width="3.85546875" customWidth="1"/>
    <col min="3" max="3" width="14.85546875" customWidth="1"/>
    <col min="4" max="5" width="11.140625" customWidth="1"/>
    <col min="6" max="6" width="11" customWidth="1"/>
    <col min="7" max="7" width="9.7109375" customWidth="1"/>
    <col min="8" max="8" width="7.28515625" customWidth="1"/>
    <col min="9" max="9" width="10.28515625" customWidth="1"/>
    <col min="10" max="10" width="11.28515625" bestFit="1" customWidth="1"/>
    <col min="11" max="11" width="7.140625" customWidth="1"/>
  </cols>
  <sheetData>
    <row r="1" spans="1:11" ht="15" customHeight="1" x14ac:dyDescent="0.25">
      <c r="A1" s="44" t="s">
        <v>0</v>
      </c>
      <c r="B1" s="45"/>
      <c r="C1" s="45"/>
      <c r="D1" s="45"/>
      <c r="E1" s="45"/>
      <c r="F1" s="45"/>
      <c r="G1" s="46"/>
      <c r="H1" s="45"/>
    </row>
    <row r="2" spans="1:11" ht="15" customHeight="1" x14ac:dyDescent="0.25">
      <c r="A2" s="44"/>
      <c r="B2" s="45"/>
      <c r="C2" s="45"/>
      <c r="D2" s="45"/>
      <c r="E2" s="45"/>
      <c r="F2" s="45"/>
      <c r="G2" s="46"/>
      <c r="H2" s="45"/>
    </row>
    <row r="3" spans="1:11" ht="15" customHeight="1" x14ac:dyDescent="0.25">
      <c r="A3" s="47" t="s">
        <v>70</v>
      </c>
      <c r="B3" s="48"/>
      <c r="C3" s="48"/>
      <c r="D3" s="48"/>
      <c r="E3" s="48"/>
      <c r="F3" s="48"/>
      <c r="G3" s="48"/>
      <c r="H3" s="48"/>
    </row>
    <row r="4" spans="1:11" ht="15" customHeight="1" x14ac:dyDescent="0.25">
      <c r="A4" s="2"/>
      <c r="B4" s="49"/>
      <c r="C4" s="45"/>
      <c r="D4" s="45"/>
      <c r="E4" s="45"/>
      <c r="F4" s="45"/>
      <c r="G4" s="45"/>
      <c r="H4" s="45"/>
    </row>
    <row r="5" spans="1:11" ht="33.75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21" t="s">
        <v>71</v>
      </c>
      <c r="J5" s="22" t="s">
        <v>72</v>
      </c>
      <c r="K5" s="22" t="s">
        <v>74</v>
      </c>
    </row>
    <row r="6" spans="1:11" x14ac:dyDescent="0.25">
      <c r="A6" s="5" t="s">
        <v>9</v>
      </c>
      <c r="B6" s="5" t="s">
        <v>10</v>
      </c>
      <c r="C6" s="6" t="s">
        <v>11</v>
      </c>
      <c r="D6" s="7">
        <v>214000</v>
      </c>
      <c r="E6" s="7">
        <v>225735</v>
      </c>
      <c r="F6" s="7">
        <v>217145.83</v>
      </c>
      <c r="G6" s="7">
        <v>8589.17</v>
      </c>
      <c r="H6" s="7">
        <v>96.195020710124709</v>
      </c>
      <c r="I6" s="7">
        <v>0</v>
      </c>
      <c r="J6" s="24">
        <f>E6+I6</f>
        <v>225735</v>
      </c>
      <c r="K6" s="24">
        <f>F6/J6*100</f>
        <v>96.195020710124695</v>
      </c>
    </row>
    <row r="7" spans="1:11" x14ac:dyDescent="0.25">
      <c r="A7" s="5" t="s">
        <v>9</v>
      </c>
      <c r="B7" s="5" t="s">
        <v>12</v>
      </c>
      <c r="C7" s="6" t="s">
        <v>13</v>
      </c>
      <c r="D7" s="7">
        <v>1092000</v>
      </c>
      <c r="E7" s="7">
        <v>1092000</v>
      </c>
      <c r="F7" s="7">
        <v>875325.3</v>
      </c>
      <c r="G7" s="7">
        <v>216674.7</v>
      </c>
      <c r="H7" s="7">
        <v>80.1579945054945</v>
      </c>
      <c r="I7" s="7">
        <v>0</v>
      </c>
      <c r="J7" s="24">
        <f t="shared" ref="J7:J70" si="0">E7+I7</f>
        <v>1092000</v>
      </c>
      <c r="K7" s="24">
        <f t="shared" ref="K7:K70" si="1">F7/J7*100</f>
        <v>80.157994505494514</v>
      </c>
    </row>
    <row r="8" spans="1:11" x14ac:dyDescent="0.25">
      <c r="A8" s="5" t="s">
        <v>9</v>
      </c>
      <c r="B8" s="5" t="s">
        <v>14</v>
      </c>
      <c r="C8" s="6" t="s">
        <v>15</v>
      </c>
      <c r="D8" s="7">
        <v>435000</v>
      </c>
      <c r="E8" s="7">
        <v>420000</v>
      </c>
      <c r="F8" s="7">
        <v>224955.54</v>
      </c>
      <c r="G8" s="7">
        <v>195044.46</v>
      </c>
      <c r="H8" s="7">
        <v>53.560842857142859</v>
      </c>
      <c r="I8" s="7">
        <v>0</v>
      </c>
      <c r="J8" s="24">
        <f t="shared" si="0"/>
        <v>420000</v>
      </c>
      <c r="K8" s="24">
        <f t="shared" si="1"/>
        <v>53.560842857142852</v>
      </c>
    </row>
    <row r="9" spans="1:11" x14ac:dyDescent="0.25">
      <c r="A9" s="5" t="s">
        <v>9</v>
      </c>
      <c r="B9" s="5" t="s">
        <v>16</v>
      </c>
      <c r="C9" s="6" t="s">
        <v>17</v>
      </c>
      <c r="D9" s="7">
        <v>20000</v>
      </c>
      <c r="E9" s="7">
        <v>24500</v>
      </c>
      <c r="F9" s="7">
        <v>24313</v>
      </c>
      <c r="G9" s="7">
        <v>187</v>
      </c>
      <c r="H9" s="7">
        <v>99.236734693877551</v>
      </c>
      <c r="I9" s="7">
        <v>0</v>
      </c>
      <c r="J9" s="24">
        <f t="shared" si="0"/>
        <v>24500</v>
      </c>
      <c r="K9" s="24">
        <f t="shared" si="1"/>
        <v>99.236734693877551</v>
      </c>
    </row>
    <row r="10" spans="1:11" x14ac:dyDescent="0.25">
      <c r="A10" s="5" t="s">
        <v>9</v>
      </c>
      <c r="B10" s="5" t="s">
        <v>18</v>
      </c>
      <c r="C10" s="6" t="s">
        <v>19</v>
      </c>
      <c r="D10" s="7">
        <v>8000</v>
      </c>
      <c r="E10" s="7">
        <v>8000</v>
      </c>
      <c r="F10" s="7">
        <v>2449</v>
      </c>
      <c r="G10" s="7">
        <v>5551</v>
      </c>
      <c r="H10" s="7">
        <v>30.612500000000001</v>
      </c>
      <c r="I10" s="7">
        <v>0</v>
      </c>
      <c r="J10" s="24">
        <f t="shared" si="0"/>
        <v>8000</v>
      </c>
      <c r="K10" s="24">
        <f t="shared" si="1"/>
        <v>30.612499999999997</v>
      </c>
    </row>
    <row r="11" spans="1:11" x14ac:dyDescent="0.25">
      <c r="A11" s="5" t="s">
        <v>9</v>
      </c>
      <c r="B11" s="5" t="s">
        <v>20</v>
      </c>
      <c r="C11" s="6" t="s">
        <v>21</v>
      </c>
      <c r="D11" s="7">
        <v>282000</v>
      </c>
      <c r="E11" s="7">
        <v>323126</v>
      </c>
      <c r="F11" s="7">
        <v>278560.11</v>
      </c>
      <c r="G11" s="7">
        <v>44565.89</v>
      </c>
      <c r="H11" s="7">
        <v>86.207891039408779</v>
      </c>
      <c r="I11" s="7">
        <v>0</v>
      </c>
      <c r="J11" s="24">
        <f t="shared" si="0"/>
        <v>323126</v>
      </c>
      <c r="K11" s="24">
        <f t="shared" si="1"/>
        <v>86.207891039408764</v>
      </c>
    </row>
    <row r="12" spans="1:11" ht="15" customHeight="1" x14ac:dyDescent="0.25">
      <c r="A12" s="5" t="s">
        <v>9</v>
      </c>
      <c r="B12" s="5" t="s">
        <v>22</v>
      </c>
      <c r="C12" s="6" t="s">
        <v>23</v>
      </c>
      <c r="D12" s="7">
        <v>21600</v>
      </c>
      <c r="E12" s="7">
        <v>21600</v>
      </c>
      <c r="F12" s="7">
        <v>14400</v>
      </c>
      <c r="G12" s="7">
        <v>7200</v>
      </c>
      <c r="H12" s="7">
        <v>66.666666666666671</v>
      </c>
      <c r="I12" s="7">
        <v>0</v>
      </c>
      <c r="J12" s="24">
        <f t="shared" si="0"/>
        <v>21600</v>
      </c>
      <c r="K12" s="24">
        <f t="shared" si="1"/>
        <v>66.666666666666657</v>
      </c>
    </row>
    <row r="13" spans="1:11" x14ac:dyDescent="0.25">
      <c r="A13" s="5" t="s">
        <v>9</v>
      </c>
      <c r="B13" s="5" t="s">
        <v>24</v>
      </c>
      <c r="C13" s="6" t="s">
        <v>25</v>
      </c>
      <c r="D13" s="7">
        <v>97132</v>
      </c>
      <c r="E13" s="7">
        <v>97132</v>
      </c>
      <c r="F13" s="7">
        <v>80990</v>
      </c>
      <c r="G13" s="7">
        <v>16142</v>
      </c>
      <c r="H13" s="7">
        <v>83.381377918708566</v>
      </c>
      <c r="I13" s="7">
        <v>0</v>
      </c>
      <c r="J13" s="24">
        <f t="shared" si="0"/>
        <v>97132</v>
      </c>
      <c r="K13" s="24">
        <f t="shared" si="1"/>
        <v>83.381377918708566</v>
      </c>
    </row>
    <row r="14" spans="1:11" ht="15" customHeight="1" x14ac:dyDescent="0.25">
      <c r="A14" s="5" t="s">
        <v>9</v>
      </c>
      <c r="B14" s="5" t="s">
        <v>26</v>
      </c>
      <c r="C14" s="6" t="s">
        <v>27</v>
      </c>
      <c r="D14" s="7">
        <v>75000</v>
      </c>
      <c r="E14" s="7">
        <v>41843</v>
      </c>
      <c r="F14" s="7">
        <v>36246</v>
      </c>
      <c r="G14" s="7">
        <v>5597</v>
      </c>
      <c r="H14" s="7">
        <v>86.623808044356281</v>
      </c>
      <c r="I14" s="7">
        <v>0</v>
      </c>
      <c r="J14" s="24">
        <f t="shared" si="0"/>
        <v>41843</v>
      </c>
      <c r="K14" s="24">
        <f t="shared" si="1"/>
        <v>86.623808044356281</v>
      </c>
    </row>
    <row r="15" spans="1:11" ht="15" customHeight="1" x14ac:dyDescent="0.25">
      <c r="A15" s="5" t="s">
        <v>9</v>
      </c>
      <c r="B15" s="5" t="s">
        <v>28</v>
      </c>
      <c r="C15" s="6" t="s">
        <v>29</v>
      </c>
      <c r="D15" s="7">
        <v>48268</v>
      </c>
      <c r="E15" s="7">
        <v>39064</v>
      </c>
      <c r="F15" s="7">
        <v>39064</v>
      </c>
      <c r="G15" s="7">
        <v>0</v>
      </c>
      <c r="H15" s="7">
        <v>100</v>
      </c>
      <c r="I15" s="7">
        <v>0</v>
      </c>
      <c r="J15" s="24">
        <f t="shared" si="0"/>
        <v>39064</v>
      </c>
      <c r="K15" s="24">
        <f t="shared" si="1"/>
        <v>100</v>
      </c>
    </row>
    <row r="16" spans="1:11" ht="15" customHeight="1" x14ac:dyDescent="0.25">
      <c r="A16" s="42" t="s">
        <v>59</v>
      </c>
      <c r="B16" s="43"/>
      <c r="C16" s="43"/>
      <c r="D16" s="8">
        <v>2293000</v>
      </c>
      <c r="E16" s="8">
        <v>2293000</v>
      </c>
      <c r="F16" s="8">
        <v>1793448.78</v>
      </c>
      <c r="G16" s="8">
        <v>499551.22</v>
      </c>
      <c r="H16" s="8">
        <v>78.209999999999994</v>
      </c>
      <c r="I16" s="8">
        <v>0</v>
      </c>
      <c r="J16" s="28">
        <f t="shared" si="0"/>
        <v>2293000</v>
      </c>
      <c r="K16" s="28">
        <f t="shared" si="1"/>
        <v>78.214076755342347</v>
      </c>
    </row>
    <row r="17" spans="1:11" ht="15" customHeight="1" x14ac:dyDescent="0.25">
      <c r="A17" s="5" t="s">
        <v>9</v>
      </c>
      <c r="B17" s="5" t="s">
        <v>30</v>
      </c>
      <c r="C17" s="6" t="s">
        <v>31</v>
      </c>
      <c r="D17" s="7">
        <v>2368000</v>
      </c>
      <c r="E17" s="7">
        <v>2368000</v>
      </c>
      <c r="F17" s="7">
        <v>2101924</v>
      </c>
      <c r="G17" s="7">
        <v>266076</v>
      </c>
      <c r="H17" s="7">
        <v>88.763682432432432</v>
      </c>
      <c r="I17" s="7">
        <v>0</v>
      </c>
      <c r="J17" s="24">
        <f t="shared" si="0"/>
        <v>2368000</v>
      </c>
      <c r="K17" s="24">
        <f t="shared" si="1"/>
        <v>88.763682432432432</v>
      </c>
    </row>
    <row r="18" spans="1:11" ht="15" customHeight="1" x14ac:dyDescent="0.25">
      <c r="A18" s="42" t="s">
        <v>57</v>
      </c>
      <c r="B18" s="43"/>
      <c r="C18" s="43"/>
      <c r="D18" s="8">
        <v>2368000</v>
      </c>
      <c r="E18" s="8">
        <v>2368000</v>
      </c>
      <c r="F18" s="8">
        <v>2101924</v>
      </c>
      <c r="G18" s="8">
        <v>266076</v>
      </c>
      <c r="H18" s="8">
        <v>88.76</v>
      </c>
      <c r="I18" s="8">
        <v>0</v>
      </c>
      <c r="J18" s="28">
        <f t="shared" si="0"/>
        <v>2368000</v>
      </c>
      <c r="K18" s="28">
        <f t="shared" si="1"/>
        <v>88.763682432432432</v>
      </c>
    </row>
    <row r="19" spans="1:11" ht="15" customHeight="1" x14ac:dyDescent="0.25">
      <c r="A19" s="5" t="s">
        <v>32</v>
      </c>
      <c r="B19" s="5" t="s">
        <v>10</v>
      </c>
      <c r="C19" s="6" t="s">
        <v>11</v>
      </c>
      <c r="D19" s="7">
        <v>0</v>
      </c>
      <c r="E19" s="7">
        <v>11812</v>
      </c>
      <c r="F19" s="7">
        <v>3235</v>
      </c>
      <c r="G19" s="7">
        <v>8577</v>
      </c>
      <c r="H19" s="7">
        <v>27.387402641381644</v>
      </c>
      <c r="I19" s="7">
        <v>0</v>
      </c>
      <c r="J19" s="24">
        <f t="shared" si="0"/>
        <v>11812</v>
      </c>
      <c r="K19" s="24">
        <f t="shared" si="1"/>
        <v>27.387402641381648</v>
      </c>
    </row>
    <row r="20" spans="1:11" ht="15" customHeight="1" x14ac:dyDescent="0.25">
      <c r="A20" s="5" t="s">
        <v>32</v>
      </c>
      <c r="B20" s="5" t="s">
        <v>26</v>
      </c>
      <c r="C20" s="6" t="s">
        <v>27</v>
      </c>
      <c r="D20" s="7">
        <v>0</v>
      </c>
      <c r="E20" s="7">
        <v>58188</v>
      </c>
      <c r="F20" s="7">
        <v>58188</v>
      </c>
      <c r="G20" s="7">
        <v>0</v>
      </c>
      <c r="H20" s="7">
        <v>100</v>
      </c>
      <c r="I20" s="7">
        <v>0</v>
      </c>
      <c r="J20" s="24">
        <f t="shared" si="0"/>
        <v>58188</v>
      </c>
      <c r="K20" s="24">
        <f t="shared" si="1"/>
        <v>100</v>
      </c>
    </row>
    <row r="21" spans="1:11" ht="15" customHeight="1" x14ac:dyDescent="0.25">
      <c r="A21" s="42" t="s">
        <v>59</v>
      </c>
      <c r="B21" s="43"/>
      <c r="C21" s="43"/>
      <c r="D21" s="8">
        <v>0</v>
      </c>
      <c r="E21" s="8">
        <v>70000</v>
      </c>
      <c r="F21" s="8">
        <v>61423</v>
      </c>
      <c r="G21" s="8">
        <v>8577</v>
      </c>
      <c r="H21" s="8">
        <v>87.75</v>
      </c>
      <c r="I21" s="8">
        <v>0</v>
      </c>
      <c r="J21" s="28">
        <f t="shared" si="0"/>
        <v>70000</v>
      </c>
      <c r="K21" s="28">
        <f t="shared" si="1"/>
        <v>87.747142857142862</v>
      </c>
    </row>
    <row r="22" spans="1:11" ht="15" customHeight="1" x14ac:dyDescent="0.25">
      <c r="A22" s="5" t="s">
        <v>32</v>
      </c>
      <c r="B22" s="5" t="s">
        <v>33</v>
      </c>
      <c r="C22" s="6" t="s">
        <v>34</v>
      </c>
      <c r="D22" s="7">
        <v>0</v>
      </c>
      <c r="E22" s="7">
        <v>70000</v>
      </c>
      <c r="F22" s="7">
        <v>70000</v>
      </c>
      <c r="G22" s="7">
        <v>0</v>
      </c>
      <c r="H22" s="7">
        <v>100</v>
      </c>
      <c r="I22" s="7">
        <v>0</v>
      </c>
      <c r="J22" s="24">
        <f t="shared" si="0"/>
        <v>70000</v>
      </c>
      <c r="K22" s="24">
        <f t="shared" si="1"/>
        <v>100</v>
      </c>
    </row>
    <row r="23" spans="1:11" ht="15" customHeight="1" x14ac:dyDescent="0.25">
      <c r="A23" s="42" t="s">
        <v>57</v>
      </c>
      <c r="B23" s="43"/>
      <c r="C23" s="43"/>
      <c r="D23" s="8">
        <v>0</v>
      </c>
      <c r="E23" s="8">
        <v>70000</v>
      </c>
      <c r="F23" s="8">
        <v>70000</v>
      </c>
      <c r="G23" s="8">
        <v>0</v>
      </c>
      <c r="H23" s="8">
        <v>100</v>
      </c>
      <c r="I23" s="8">
        <v>0</v>
      </c>
      <c r="J23" s="28">
        <f t="shared" si="0"/>
        <v>70000</v>
      </c>
      <c r="K23" s="28">
        <f t="shared" si="1"/>
        <v>100</v>
      </c>
    </row>
    <row r="24" spans="1:11" x14ac:dyDescent="0.25">
      <c r="A24" s="5" t="s">
        <v>35</v>
      </c>
      <c r="B24" s="5" t="s">
        <v>10</v>
      </c>
      <c r="C24" s="9" t="s">
        <v>60</v>
      </c>
      <c r="D24" s="7">
        <v>1310000</v>
      </c>
      <c r="E24" s="7">
        <v>1310000</v>
      </c>
      <c r="F24" s="7">
        <v>1114518.44</v>
      </c>
      <c r="G24" s="7">
        <f>E24-F24</f>
        <v>195481.56000000006</v>
      </c>
      <c r="H24" s="7">
        <f>F24/E24*100</f>
        <v>85.077743511450379</v>
      </c>
      <c r="I24" s="7">
        <v>0</v>
      </c>
      <c r="J24" s="24">
        <f t="shared" si="0"/>
        <v>1310000</v>
      </c>
      <c r="K24" s="24">
        <f t="shared" si="1"/>
        <v>85.077743511450379</v>
      </c>
    </row>
    <row r="25" spans="1:11" x14ac:dyDescent="0.25">
      <c r="A25" s="5" t="s">
        <v>35</v>
      </c>
      <c r="B25" s="5" t="s">
        <v>10</v>
      </c>
      <c r="C25" s="6" t="s">
        <v>11</v>
      </c>
      <c r="D25" s="7">
        <v>26000</v>
      </c>
      <c r="E25" s="7">
        <v>29596.32</v>
      </c>
      <c r="F25" s="7">
        <v>29508.94</v>
      </c>
      <c r="G25" s="7">
        <v>87.38</v>
      </c>
      <c r="H25" s="7">
        <f>F25/E25*100</f>
        <v>99.704760591857365</v>
      </c>
      <c r="I25" s="7">
        <v>0</v>
      </c>
      <c r="J25" s="24">
        <f t="shared" si="0"/>
        <v>29596.32</v>
      </c>
      <c r="K25" s="24">
        <f t="shared" si="1"/>
        <v>99.704760591857365</v>
      </c>
    </row>
    <row r="26" spans="1:11" ht="15" customHeight="1" x14ac:dyDescent="0.25">
      <c r="A26" s="5" t="s">
        <v>35</v>
      </c>
      <c r="B26" s="5" t="s">
        <v>16</v>
      </c>
      <c r="C26" s="6" t="s">
        <v>17</v>
      </c>
      <c r="D26" s="7">
        <v>14000</v>
      </c>
      <c r="E26" s="7">
        <v>16341</v>
      </c>
      <c r="F26" s="7">
        <v>16569</v>
      </c>
      <c r="G26" s="7">
        <v>-228</v>
      </c>
      <c r="H26" s="7">
        <v>101.39526344776941</v>
      </c>
      <c r="I26" s="25">
        <v>3000</v>
      </c>
      <c r="J26" s="24">
        <f t="shared" si="0"/>
        <v>19341</v>
      </c>
      <c r="K26" s="24">
        <f t="shared" si="1"/>
        <v>85.667752442996743</v>
      </c>
    </row>
    <row r="27" spans="1:11" x14ac:dyDescent="0.25">
      <c r="A27" s="5" t="s">
        <v>35</v>
      </c>
      <c r="B27" s="5" t="s">
        <v>18</v>
      </c>
      <c r="C27" s="6" t="s">
        <v>19</v>
      </c>
      <c r="D27" s="7">
        <v>3000</v>
      </c>
      <c r="E27" s="7">
        <v>0</v>
      </c>
      <c r="F27" s="7">
        <v>0</v>
      </c>
      <c r="G27" s="7">
        <v>0</v>
      </c>
      <c r="H27" s="7">
        <v>0</v>
      </c>
      <c r="I27" s="25">
        <v>0</v>
      </c>
      <c r="J27" s="24">
        <f t="shared" si="0"/>
        <v>0</v>
      </c>
      <c r="K27" s="24">
        <v>0</v>
      </c>
    </row>
    <row r="28" spans="1:11" x14ac:dyDescent="0.25">
      <c r="A28" s="5" t="s">
        <v>35</v>
      </c>
      <c r="B28" s="5" t="s">
        <v>20</v>
      </c>
      <c r="C28" s="6" t="s">
        <v>21</v>
      </c>
      <c r="D28" s="7">
        <v>22000</v>
      </c>
      <c r="E28" s="7">
        <v>42322.68</v>
      </c>
      <c r="F28" s="7">
        <v>27253.73</v>
      </c>
      <c r="G28" s="7">
        <v>15068.95</v>
      </c>
      <c r="H28" s="7">
        <v>64.395095017612306</v>
      </c>
      <c r="I28" s="25">
        <v>2000</v>
      </c>
      <c r="J28" s="24">
        <f t="shared" si="0"/>
        <v>44322.68</v>
      </c>
      <c r="K28" s="24">
        <f t="shared" si="1"/>
        <v>61.489354885580028</v>
      </c>
    </row>
    <row r="29" spans="1:11" s="1" customFormat="1" x14ac:dyDescent="0.25">
      <c r="A29" s="5" t="s">
        <v>35</v>
      </c>
      <c r="B29" s="5">
        <v>521</v>
      </c>
      <c r="C29" s="6" t="s">
        <v>23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25">
        <v>9600</v>
      </c>
      <c r="J29" s="24">
        <f t="shared" si="0"/>
        <v>9600</v>
      </c>
      <c r="K29" s="24">
        <f t="shared" si="1"/>
        <v>0</v>
      </c>
    </row>
    <row r="30" spans="1:11" ht="15" customHeight="1" x14ac:dyDescent="0.25">
      <c r="A30" s="5" t="s">
        <v>35</v>
      </c>
      <c r="B30" s="5" t="s">
        <v>26</v>
      </c>
      <c r="C30" s="6" t="s">
        <v>27</v>
      </c>
      <c r="D30" s="7">
        <v>21500</v>
      </c>
      <c r="E30" s="7">
        <v>4600</v>
      </c>
      <c r="F30" s="7">
        <v>4600</v>
      </c>
      <c r="G30" s="7">
        <v>0</v>
      </c>
      <c r="H30" s="7">
        <v>100</v>
      </c>
      <c r="I30" s="25">
        <v>2240</v>
      </c>
      <c r="J30" s="24">
        <f t="shared" si="0"/>
        <v>6840</v>
      </c>
      <c r="K30" s="24">
        <f t="shared" si="1"/>
        <v>67.251461988304101</v>
      </c>
    </row>
    <row r="31" spans="1:11" ht="15" customHeight="1" x14ac:dyDescent="0.25">
      <c r="A31" s="42" t="s">
        <v>56</v>
      </c>
      <c r="B31" s="43"/>
      <c r="C31" s="43"/>
      <c r="D31" s="8">
        <v>1396500</v>
      </c>
      <c r="E31" s="8">
        <v>1402860</v>
      </c>
      <c r="F31" s="8">
        <v>1192450.1100000001</v>
      </c>
      <c r="G31" s="8">
        <v>210409.89</v>
      </c>
      <c r="H31" s="8">
        <v>85</v>
      </c>
      <c r="I31" s="28">
        <f>SUM(I24:I30)</f>
        <v>16840</v>
      </c>
      <c r="J31" s="28">
        <f t="shared" si="0"/>
        <v>1419700</v>
      </c>
      <c r="K31" s="28">
        <f t="shared" si="1"/>
        <v>83.993104881312959</v>
      </c>
    </row>
    <row r="32" spans="1:11" x14ac:dyDescent="0.25">
      <c r="A32" s="5" t="s">
        <v>35</v>
      </c>
      <c r="B32" s="5" t="s">
        <v>36</v>
      </c>
      <c r="C32" s="6" t="s">
        <v>61</v>
      </c>
      <c r="D32" s="7">
        <v>1310000</v>
      </c>
      <c r="E32" s="7">
        <v>1310000</v>
      </c>
      <c r="F32" s="7">
        <v>1050392</v>
      </c>
      <c r="G32" s="7">
        <v>259608</v>
      </c>
      <c r="H32" s="7">
        <f>F32/E32*100</f>
        <v>80.182595419847331</v>
      </c>
      <c r="I32" s="7">
        <v>0</v>
      </c>
      <c r="J32" s="24">
        <f t="shared" si="0"/>
        <v>1310000</v>
      </c>
      <c r="K32" s="24">
        <f t="shared" si="1"/>
        <v>80.182595419847331</v>
      </c>
    </row>
    <row r="33" spans="1:11" ht="15" customHeight="1" x14ac:dyDescent="0.25">
      <c r="A33" s="5" t="s">
        <v>35</v>
      </c>
      <c r="B33" s="5" t="s">
        <v>36</v>
      </c>
      <c r="C33" s="6" t="s">
        <v>37</v>
      </c>
      <c r="D33" s="7">
        <v>78000</v>
      </c>
      <c r="E33" s="7">
        <v>78000</v>
      </c>
      <c r="F33" s="7">
        <v>87769</v>
      </c>
      <c r="G33" s="7">
        <f>E33-F33</f>
        <v>-9769</v>
      </c>
      <c r="H33" s="7">
        <f>F33/E33*100</f>
        <v>112.52435897435898</v>
      </c>
      <c r="I33" s="7">
        <v>11248</v>
      </c>
      <c r="J33" s="24">
        <f t="shared" si="0"/>
        <v>89248</v>
      </c>
      <c r="K33" s="24">
        <f t="shared" si="1"/>
        <v>98.342820007171028</v>
      </c>
    </row>
    <row r="34" spans="1:11" x14ac:dyDescent="0.25">
      <c r="A34" s="5" t="s">
        <v>35</v>
      </c>
      <c r="B34" s="5" t="s">
        <v>38</v>
      </c>
      <c r="C34" s="6" t="s">
        <v>39</v>
      </c>
      <c r="D34" s="7">
        <v>4000</v>
      </c>
      <c r="E34" s="7">
        <v>4000</v>
      </c>
      <c r="F34" s="7">
        <v>5981</v>
      </c>
      <c r="G34" s="7">
        <v>-1981</v>
      </c>
      <c r="H34" s="7">
        <v>149.52500000000001</v>
      </c>
      <c r="I34" s="7">
        <v>3481</v>
      </c>
      <c r="J34" s="24">
        <f t="shared" si="0"/>
        <v>7481</v>
      </c>
      <c r="K34" s="24">
        <f t="shared" si="1"/>
        <v>79.949204651784527</v>
      </c>
    </row>
    <row r="35" spans="1:11" x14ac:dyDescent="0.25">
      <c r="A35" s="5" t="s">
        <v>35</v>
      </c>
      <c r="B35" s="5" t="s">
        <v>33</v>
      </c>
      <c r="C35" s="6" t="s">
        <v>34</v>
      </c>
      <c r="D35" s="7">
        <v>3000</v>
      </c>
      <c r="E35" s="7">
        <v>9360</v>
      </c>
      <c r="F35" s="7">
        <v>11471</v>
      </c>
      <c r="G35" s="7">
        <v>-2111</v>
      </c>
      <c r="H35" s="7">
        <v>122.55341880341881</v>
      </c>
      <c r="I35" s="7">
        <v>2111</v>
      </c>
      <c r="J35" s="24">
        <f t="shared" si="0"/>
        <v>11471</v>
      </c>
      <c r="K35" s="24">
        <f t="shared" si="1"/>
        <v>100</v>
      </c>
    </row>
    <row r="36" spans="1:11" ht="15" customHeight="1" x14ac:dyDescent="0.25">
      <c r="A36" s="5" t="s">
        <v>35</v>
      </c>
      <c r="B36" s="5" t="s">
        <v>40</v>
      </c>
      <c r="C36" s="6" t="s">
        <v>41</v>
      </c>
      <c r="D36" s="7">
        <v>1500</v>
      </c>
      <c r="E36" s="7">
        <v>1500</v>
      </c>
      <c r="F36" s="7">
        <v>925.93</v>
      </c>
      <c r="G36" s="7">
        <v>574.07000000000005</v>
      </c>
      <c r="H36" s="7">
        <v>61.728666666666669</v>
      </c>
      <c r="I36" s="7">
        <v>0</v>
      </c>
      <c r="J36" s="24">
        <f t="shared" si="0"/>
        <v>1500</v>
      </c>
      <c r="K36" s="24">
        <f t="shared" si="1"/>
        <v>61.728666666666662</v>
      </c>
    </row>
    <row r="37" spans="1:11" ht="15" customHeight="1" x14ac:dyDescent="0.25">
      <c r="A37" s="42" t="s">
        <v>57</v>
      </c>
      <c r="B37" s="43"/>
      <c r="C37" s="43"/>
      <c r="D37" s="8">
        <v>1396500</v>
      </c>
      <c r="E37" s="8">
        <v>1402860</v>
      </c>
      <c r="F37" s="8">
        <v>1155738.93</v>
      </c>
      <c r="G37" s="8">
        <v>247121.07</v>
      </c>
      <c r="H37" s="8">
        <v>82.44</v>
      </c>
      <c r="I37" s="28">
        <f>SUM(I32:I36)</f>
        <v>16840</v>
      </c>
      <c r="J37" s="28">
        <f t="shared" si="0"/>
        <v>1419700</v>
      </c>
      <c r="K37" s="28">
        <f t="shared" si="1"/>
        <v>81.407264210748735</v>
      </c>
    </row>
    <row r="38" spans="1:11" ht="15" customHeight="1" x14ac:dyDescent="0.25">
      <c r="A38" s="5" t="s">
        <v>42</v>
      </c>
      <c r="B38" s="5" t="s">
        <v>10</v>
      </c>
      <c r="C38" s="6" t="s">
        <v>11</v>
      </c>
      <c r="D38" s="7">
        <v>310000</v>
      </c>
      <c r="E38" s="7">
        <v>310000</v>
      </c>
      <c r="F38" s="7">
        <v>310000</v>
      </c>
      <c r="G38" s="7">
        <v>0</v>
      </c>
      <c r="H38" s="7">
        <v>100</v>
      </c>
      <c r="I38" s="25">
        <v>0</v>
      </c>
      <c r="J38" s="24">
        <f t="shared" si="0"/>
        <v>310000</v>
      </c>
      <c r="K38" s="24">
        <f t="shared" si="1"/>
        <v>100</v>
      </c>
    </row>
    <row r="39" spans="1:11" ht="15" customHeight="1" x14ac:dyDescent="0.25">
      <c r="A39" s="5" t="s">
        <v>42</v>
      </c>
      <c r="B39" s="5" t="s">
        <v>20</v>
      </c>
      <c r="C39" s="6" t="s">
        <v>21</v>
      </c>
      <c r="D39" s="7">
        <v>130000</v>
      </c>
      <c r="E39" s="7">
        <v>130000</v>
      </c>
      <c r="F39" s="7">
        <v>110506</v>
      </c>
      <c r="G39" s="7">
        <v>19494</v>
      </c>
      <c r="H39" s="7">
        <v>85.004615384615391</v>
      </c>
      <c r="I39" s="25">
        <v>0</v>
      </c>
      <c r="J39" s="24">
        <f t="shared" si="0"/>
        <v>130000</v>
      </c>
      <c r="K39" s="24">
        <f t="shared" si="1"/>
        <v>85.004615384615391</v>
      </c>
    </row>
    <row r="40" spans="1:11" ht="15" customHeight="1" x14ac:dyDescent="0.25">
      <c r="A40" s="42" t="s">
        <v>56</v>
      </c>
      <c r="B40" s="43"/>
      <c r="C40" s="43"/>
      <c r="D40" s="8">
        <v>440000</v>
      </c>
      <c r="E40" s="8">
        <v>440000</v>
      </c>
      <c r="F40" s="8">
        <v>420506</v>
      </c>
      <c r="G40" s="8">
        <v>19494</v>
      </c>
      <c r="H40" s="8">
        <v>95.57</v>
      </c>
      <c r="I40" s="29">
        <v>0</v>
      </c>
      <c r="J40" s="28">
        <f t="shared" si="0"/>
        <v>440000</v>
      </c>
      <c r="K40" s="28">
        <f t="shared" si="1"/>
        <v>95.569545454545462</v>
      </c>
    </row>
    <row r="41" spans="1:11" ht="15" customHeight="1" x14ac:dyDescent="0.25">
      <c r="A41" s="5" t="s">
        <v>42</v>
      </c>
      <c r="B41" s="5" t="s">
        <v>30</v>
      </c>
      <c r="C41" s="6" t="s">
        <v>31</v>
      </c>
      <c r="D41" s="7">
        <v>440000</v>
      </c>
      <c r="E41" s="7">
        <v>440000</v>
      </c>
      <c r="F41" s="7">
        <v>0</v>
      </c>
      <c r="G41" s="7">
        <v>440000</v>
      </c>
      <c r="H41" s="7">
        <v>0</v>
      </c>
      <c r="I41" s="25">
        <v>0</v>
      </c>
      <c r="J41" s="24">
        <f t="shared" si="0"/>
        <v>440000</v>
      </c>
      <c r="K41" s="24">
        <f t="shared" si="1"/>
        <v>0</v>
      </c>
    </row>
    <row r="42" spans="1:11" ht="15" customHeight="1" x14ac:dyDescent="0.25">
      <c r="A42" s="42" t="s">
        <v>57</v>
      </c>
      <c r="B42" s="43"/>
      <c r="C42" s="43"/>
      <c r="D42" s="8">
        <v>440000</v>
      </c>
      <c r="E42" s="8">
        <v>440000</v>
      </c>
      <c r="F42" s="8">
        <v>0</v>
      </c>
      <c r="G42" s="8">
        <v>440000</v>
      </c>
      <c r="H42" s="8">
        <v>0</v>
      </c>
      <c r="I42" s="29">
        <v>0</v>
      </c>
      <c r="J42" s="28">
        <f t="shared" si="0"/>
        <v>440000</v>
      </c>
      <c r="K42" s="28">
        <f t="shared" si="1"/>
        <v>0</v>
      </c>
    </row>
    <row r="43" spans="1:11" x14ac:dyDescent="0.25">
      <c r="A43" s="5" t="s">
        <v>43</v>
      </c>
      <c r="B43" s="5" t="s">
        <v>10</v>
      </c>
      <c r="C43" s="6" t="s">
        <v>11</v>
      </c>
      <c r="D43" s="7">
        <v>0</v>
      </c>
      <c r="E43" s="7">
        <v>2228</v>
      </c>
      <c r="F43" s="7">
        <v>2228</v>
      </c>
      <c r="G43" s="7">
        <v>0</v>
      </c>
      <c r="H43" s="7">
        <v>100</v>
      </c>
      <c r="I43" s="25">
        <v>0</v>
      </c>
      <c r="J43" s="24">
        <f t="shared" si="0"/>
        <v>2228</v>
      </c>
      <c r="K43" s="24">
        <f t="shared" si="1"/>
        <v>100</v>
      </c>
    </row>
    <row r="44" spans="1:11" x14ac:dyDescent="0.25">
      <c r="A44" s="5" t="s">
        <v>43</v>
      </c>
      <c r="B44" s="5" t="s">
        <v>20</v>
      </c>
      <c r="C44" s="6" t="s">
        <v>21</v>
      </c>
      <c r="D44" s="7">
        <v>0</v>
      </c>
      <c r="E44" s="7">
        <v>284437</v>
      </c>
      <c r="F44" s="7">
        <v>111994</v>
      </c>
      <c r="G44" s="7">
        <v>172443</v>
      </c>
      <c r="H44" s="7">
        <v>39.373921114341663</v>
      </c>
      <c r="I44" s="25">
        <v>0</v>
      </c>
      <c r="J44" s="24">
        <f t="shared" si="0"/>
        <v>284437</v>
      </c>
      <c r="K44" s="24">
        <f t="shared" si="1"/>
        <v>39.373921114341663</v>
      </c>
    </row>
    <row r="45" spans="1:11" ht="15" customHeight="1" x14ac:dyDescent="0.25">
      <c r="A45" s="5" t="s">
        <v>43</v>
      </c>
      <c r="B45" s="5" t="s">
        <v>22</v>
      </c>
      <c r="C45" s="6" t="s">
        <v>23</v>
      </c>
      <c r="D45" s="7">
        <v>0</v>
      </c>
      <c r="E45" s="7">
        <v>377254</v>
      </c>
      <c r="F45" s="7">
        <v>175740</v>
      </c>
      <c r="G45" s="7">
        <v>201514</v>
      </c>
      <c r="H45" s="7">
        <v>46.583999109353378</v>
      </c>
      <c r="I45" s="25">
        <v>0</v>
      </c>
      <c r="J45" s="24">
        <f t="shared" si="0"/>
        <v>377254</v>
      </c>
      <c r="K45" s="24">
        <f t="shared" si="1"/>
        <v>46.583999109353378</v>
      </c>
    </row>
    <row r="46" spans="1:11" x14ac:dyDescent="0.25">
      <c r="A46" s="5" t="s">
        <v>43</v>
      </c>
      <c r="B46" s="5" t="s">
        <v>44</v>
      </c>
      <c r="C46" s="6" t="s">
        <v>45</v>
      </c>
      <c r="D46" s="7">
        <v>0</v>
      </c>
      <c r="E46" s="7">
        <v>118066</v>
      </c>
      <c r="F46" s="7">
        <v>52687</v>
      </c>
      <c r="G46" s="7">
        <v>65379</v>
      </c>
      <c r="H46" s="7">
        <v>44.625040231734793</v>
      </c>
      <c r="I46" s="25">
        <v>0</v>
      </c>
      <c r="J46" s="24">
        <f t="shared" si="0"/>
        <v>118066</v>
      </c>
      <c r="K46" s="24">
        <f t="shared" si="1"/>
        <v>44.625040231734793</v>
      </c>
    </row>
    <row r="47" spans="1:11" ht="15" customHeight="1" x14ac:dyDescent="0.25">
      <c r="A47" s="5" t="s">
        <v>43</v>
      </c>
      <c r="B47" s="5" t="s">
        <v>46</v>
      </c>
      <c r="C47" s="6" t="s">
        <v>47</v>
      </c>
      <c r="D47" s="7">
        <v>0</v>
      </c>
      <c r="E47" s="7">
        <v>8137</v>
      </c>
      <c r="F47" s="7">
        <v>3105</v>
      </c>
      <c r="G47" s="7">
        <v>5032</v>
      </c>
      <c r="H47" s="7">
        <v>38.159026668305273</v>
      </c>
      <c r="I47" s="25">
        <v>0</v>
      </c>
      <c r="J47" s="24">
        <f t="shared" si="0"/>
        <v>8137</v>
      </c>
      <c r="K47" s="24">
        <f t="shared" si="1"/>
        <v>38.159026668305273</v>
      </c>
    </row>
    <row r="48" spans="1:11" ht="15" customHeight="1" x14ac:dyDescent="0.25">
      <c r="A48" s="5" t="s">
        <v>43</v>
      </c>
      <c r="B48" s="5" t="s">
        <v>26</v>
      </c>
      <c r="C48" s="6" t="s">
        <v>27</v>
      </c>
      <c r="D48" s="7">
        <v>0</v>
      </c>
      <c r="E48" s="7">
        <v>363608</v>
      </c>
      <c r="F48" s="7">
        <v>363608</v>
      </c>
      <c r="G48" s="7">
        <v>0</v>
      </c>
      <c r="H48" s="7">
        <v>100</v>
      </c>
      <c r="I48" s="25">
        <v>0</v>
      </c>
      <c r="J48" s="24">
        <f t="shared" si="0"/>
        <v>363608</v>
      </c>
      <c r="K48" s="24">
        <f t="shared" si="1"/>
        <v>100</v>
      </c>
    </row>
    <row r="49" spans="1:11" ht="15" customHeight="1" x14ac:dyDescent="0.25">
      <c r="A49" s="42" t="s">
        <v>56</v>
      </c>
      <c r="B49" s="43"/>
      <c r="C49" s="43"/>
      <c r="D49" s="8">
        <v>0</v>
      </c>
      <c r="E49" s="8">
        <v>1153730</v>
      </c>
      <c r="F49" s="8">
        <v>709362</v>
      </c>
      <c r="G49" s="8">
        <v>444368</v>
      </c>
      <c r="H49" s="8">
        <v>61.48</v>
      </c>
      <c r="I49" s="29">
        <v>0</v>
      </c>
      <c r="J49" s="28">
        <f t="shared" si="0"/>
        <v>1153730</v>
      </c>
      <c r="K49" s="28">
        <f t="shared" si="1"/>
        <v>61.484229412427517</v>
      </c>
    </row>
    <row r="50" spans="1:11" ht="15" customHeight="1" x14ac:dyDescent="0.25">
      <c r="A50" s="5" t="s">
        <v>43</v>
      </c>
      <c r="B50" s="5" t="s">
        <v>30</v>
      </c>
      <c r="C50" s="6" t="s">
        <v>31</v>
      </c>
      <c r="D50" s="7">
        <v>0</v>
      </c>
      <c r="E50" s="7">
        <v>1153730</v>
      </c>
      <c r="F50" s="7">
        <v>0</v>
      </c>
      <c r="G50" s="7">
        <v>1153730</v>
      </c>
      <c r="H50" s="7">
        <v>0</v>
      </c>
      <c r="I50" s="25">
        <v>0</v>
      </c>
      <c r="J50" s="24">
        <f t="shared" si="0"/>
        <v>1153730</v>
      </c>
      <c r="K50" s="24">
        <f t="shared" si="1"/>
        <v>0</v>
      </c>
    </row>
    <row r="51" spans="1:11" ht="15" customHeight="1" x14ac:dyDescent="0.25">
      <c r="A51" s="42" t="s">
        <v>57</v>
      </c>
      <c r="B51" s="43"/>
      <c r="C51" s="43"/>
      <c r="D51" s="8">
        <v>0</v>
      </c>
      <c r="E51" s="8">
        <v>1153730</v>
      </c>
      <c r="F51" s="8">
        <v>0</v>
      </c>
      <c r="G51" s="8">
        <v>1153730</v>
      </c>
      <c r="H51" s="8">
        <v>0</v>
      </c>
      <c r="I51" s="29">
        <v>0</v>
      </c>
      <c r="J51" s="28">
        <f t="shared" si="0"/>
        <v>1153730</v>
      </c>
      <c r="K51" s="28">
        <f t="shared" si="1"/>
        <v>0</v>
      </c>
    </row>
    <row r="52" spans="1:11" ht="15" customHeight="1" x14ac:dyDescent="0.25">
      <c r="A52" s="5" t="s">
        <v>48</v>
      </c>
      <c r="B52" s="5" t="s">
        <v>20</v>
      </c>
      <c r="C52" s="6" t="s">
        <v>21</v>
      </c>
      <c r="D52" s="7">
        <v>0</v>
      </c>
      <c r="E52" s="7">
        <v>28675</v>
      </c>
      <c r="F52" s="7">
        <v>28675</v>
      </c>
      <c r="G52" s="7">
        <v>0</v>
      </c>
      <c r="H52" s="7">
        <v>100</v>
      </c>
      <c r="I52" s="25">
        <v>7680</v>
      </c>
      <c r="J52" s="24">
        <f t="shared" si="0"/>
        <v>36355</v>
      </c>
      <c r="K52" s="24">
        <f t="shared" si="1"/>
        <v>78.874982808416988</v>
      </c>
    </row>
    <row r="53" spans="1:11" ht="15" customHeight="1" x14ac:dyDescent="0.25">
      <c r="A53" s="42" t="s">
        <v>56</v>
      </c>
      <c r="B53" s="43"/>
      <c r="C53" s="43"/>
      <c r="D53" s="8">
        <v>0</v>
      </c>
      <c r="E53" s="8">
        <v>28675</v>
      </c>
      <c r="F53" s="8">
        <v>28675</v>
      </c>
      <c r="G53" s="8">
        <v>0</v>
      </c>
      <c r="H53" s="8">
        <v>100</v>
      </c>
      <c r="I53" s="29">
        <v>7680</v>
      </c>
      <c r="J53" s="28">
        <f t="shared" si="0"/>
        <v>36355</v>
      </c>
      <c r="K53" s="28">
        <f t="shared" si="1"/>
        <v>78.874982808416988</v>
      </c>
    </row>
    <row r="54" spans="1:11" ht="15" customHeight="1" x14ac:dyDescent="0.25">
      <c r="A54" s="5" t="s">
        <v>48</v>
      </c>
      <c r="B54" s="5" t="s">
        <v>30</v>
      </c>
      <c r="C54" s="6" t="s">
        <v>31</v>
      </c>
      <c r="D54" s="7">
        <v>0</v>
      </c>
      <c r="E54" s="7">
        <v>28675</v>
      </c>
      <c r="F54" s="7">
        <v>36355</v>
      </c>
      <c r="G54" s="7">
        <v>-7680</v>
      </c>
      <c r="H54" s="7">
        <v>126.78291194420227</v>
      </c>
      <c r="I54" s="25">
        <v>7680</v>
      </c>
      <c r="J54" s="24">
        <f t="shared" si="0"/>
        <v>36355</v>
      </c>
      <c r="K54" s="24">
        <f t="shared" si="1"/>
        <v>100</v>
      </c>
    </row>
    <row r="55" spans="1:11" ht="15" customHeight="1" x14ac:dyDescent="0.25">
      <c r="A55" s="42" t="s">
        <v>57</v>
      </c>
      <c r="B55" s="43"/>
      <c r="C55" s="43"/>
      <c r="D55" s="8">
        <v>0</v>
      </c>
      <c r="E55" s="8">
        <v>28675</v>
      </c>
      <c r="F55" s="8">
        <v>36355</v>
      </c>
      <c r="G55" s="8">
        <v>-7680</v>
      </c>
      <c r="H55" s="8">
        <v>126.78</v>
      </c>
      <c r="I55" s="29">
        <v>7680</v>
      </c>
      <c r="J55" s="28">
        <f t="shared" si="0"/>
        <v>36355</v>
      </c>
      <c r="K55" s="28">
        <f t="shared" si="1"/>
        <v>100</v>
      </c>
    </row>
    <row r="56" spans="1:11" x14ac:dyDescent="0.25">
      <c r="A56" s="5" t="s">
        <v>49</v>
      </c>
      <c r="B56" s="5" t="s">
        <v>22</v>
      </c>
      <c r="C56" s="6" t="s">
        <v>23</v>
      </c>
      <c r="D56" s="7">
        <v>0</v>
      </c>
      <c r="E56" s="7">
        <v>134039</v>
      </c>
      <c r="F56" s="7">
        <v>111699</v>
      </c>
      <c r="G56" s="7">
        <v>22340</v>
      </c>
      <c r="H56" s="7">
        <v>83.333208991412945</v>
      </c>
      <c r="I56" s="25">
        <v>0</v>
      </c>
      <c r="J56" s="24">
        <f t="shared" si="0"/>
        <v>134039</v>
      </c>
      <c r="K56" s="24">
        <f t="shared" si="1"/>
        <v>83.333208991412945</v>
      </c>
    </row>
    <row r="57" spans="1:11" ht="15" customHeight="1" x14ac:dyDescent="0.25">
      <c r="A57" s="5" t="s">
        <v>49</v>
      </c>
      <c r="B57" s="5" t="s">
        <v>44</v>
      </c>
      <c r="C57" s="6" t="s">
        <v>45</v>
      </c>
      <c r="D57" s="7">
        <v>0</v>
      </c>
      <c r="E57" s="7">
        <v>45574</v>
      </c>
      <c r="F57" s="7">
        <v>37892</v>
      </c>
      <c r="G57" s="7">
        <v>7682</v>
      </c>
      <c r="H57" s="7">
        <v>83.143897836485721</v>
      </c>
      <c r="I57" s="25">
        <v>0</v>
      </c>
      <c r="J57" s="24">
        <f t="shared" si="0"/>
        <v>45574</v>
      </c>
      <c r="K57" s="24">
        <f t="shared" si="1"/>
        <v>83.143897836485721</v>
      </c>
    </row>
    <row r="58" spans="1:11" ht="15" customHeight="1" x14ac:dyDescent="0.25">
      <c r="A58" s="5" t="s">
        <v>49</v>
      </c>
      <c r="B58" s="5" t="s">
        <v>46</v>
      </c>
      <c r="C58" s="6" t="s">
        <v>47</v>
      </c>
      <c r="D58" s="7">
        <v>0</v>
      </c>
      <c r="E58" s="7">
        <v>2681</v>
      </c>
      <c r="F58" s="7">
        <v>2234</v>
      </c>
      <c r="G58" s="7">
        <v>447</v>
      </c>
      <c r="H58" s="7">
        <v>83.327116747482279</v>
      </c>
      <c r="I58" s="25">
        <v>0</v>
      </c>
      <c r="J58" s="24">
        <f t="shared" si="0"/>
        <v>2681</v>
      </c>
      <c r="K58" s="24">
        <f t="shared" si="1"/>
        <v>83.327116747482293</v>
      </c>
    </row>
    <row r="59" spans="1:11" ht="15" customHeight="1" x14ac:dyDescent="0.25">
      <c r="A59" s="42" t="s">
        <v>56</v>
      </c>
      <c r="B59" s="43"/>
      <c r="C59" s="43"/>
      <c r="D59" s="8">
        <v>0</v>
      </c>
      <c r="E59" s="8">
        <v>182294</v>
      </c>
      <c r="F59" s="8">
        <v>151825</v>
      </c>
      <c r="G59" s="8">
        <v>30469</v>
      </c>
      <c r="H59" s="8">
        <v>83.29</v>
      </c>
      <c r="I59" s="29">
        <v>0</v>
      </c>
      <c r="J59" s="28">
        <f t="shared" si="0"/>
        <v>182294</v>
      </c>
      <c r="K59" s="28">
        <f t="shared" si="1"/>
        <v>83.285791084731258</v>
      </c>
    </row>
    <row r="60" spans="1:11" ht="15" customHeight="1" x14ac:dyDescent="0.25">
      <c r="A60" s="5" t="s">
        <v>49</v>
      </c>
      <c r="B60" s="5" t="s">
        <v>30</v>
      </c>
      <c r="C60" s="6" t="s">
        <v>31</v>
      </c>
      <c r="D60" s="7">
        <v>0</v>
      </c>
      <c r="E60" s="7">
        <v>182294</v>
      </c>
      <c r="F60" s="7">
        <v>182294</v>
      </c>
      <c r="G60" s="7">
        <v>0</v>
      </c>
      <c r="H60" s="7">
        <v>100</v>
      </c>
      <c r="I60" s="25">
        <v>0</v>
      </c>
      <c r="J60" s="24">
        <f t="shared" si="0"/>
        <v>182294</v>
      </c>
      <c r="K60" s="24">
        <f t="shared" si="1"/>
        <v>100</v>
      </c>
    </row>
    <row r="61" spans="1:11" ht="15" customHeight="1" x14ac:dyDescent="0.25">
      <c r="A61" s="42" t="s">
        <v>57</v>
      </c>
      <c r="B61" s="43"/>
      <c r="C61" s="43"/>
      <c r="D61" s="8">
        <v>0</v>
      </c>
      <c r="E61" s="8">
        <v>182294</v>
      </c>
      <c r="F61" s="8">
        <v>182294</v>
      </c>
      <c r="G61" s="8">
        <v>0</v>
      </c>
      <c r="H61" s="8">
        <v>100</v>
      </c>
      <c r="I61" s="29">
        <v>0</v>
      </c>
      <c r="J61" s="28">
        <f t="shared" si="0"/>
        <v>182294</v>
      </c>
      <c r="K61" s="28">
        <f t="shared" si="1"/>
        <v>100</v>
      </c>
    </row>
    <row r="62" spans="1:11" x14ac:dyDescent="0.25">
      <c r="A62" s="5" t="s">
        <v>50</v>
      </c>
      <c r="B62" s="5" t="s">
        <v>22</v>
      </c>
      <c r="C62" s="6" t="s">
        <v>23</v>
      </c>
      <c r="D62" s="7">
        <v>0</v>
      </c>
      <c r="E62" s="7">
        <v>0</v>
      </c>
      <c r="F62" s="7">
        <v>123824</v>
      </c>
      <c r="G62" s="7">
        <v>-123824</v>
      </c>
      <c r="H62" s="7">
        <v>0</v>
      </c>
      <c r="I62" s="25">
        <v>279298</v>
      </c>
      <c r="J62" s="24">
        <f t="shared" si="0"/>
        <v>279298</v>
      </c>
      <c r="K62" s="24">
        <f t="shared" si="1"/>
        <v>44.334008836439928</v>
      </c>
    </row>
    <row r="63" spans="1:11" ht="15" customHeight="1" x14ac:dyDescent="0.25">
      <c r="A63" s="5" t="s">
        <v>50</v>
      </c>
      <c r="B63" s="5" t="s">
        <v>44</v>
      </c>
      <c r="C63" s="6" t="s">
        <v>45</v>
      </c>
      <c r="D63" s="7">
        <v>0</v>
      </c>
      <c r="E63" s="7">
        <v>0</v>
      </c>
      <c r="F63" s="7">
        <v>41852</v>
      </c>
      <c r="G63" s="7">
        <v>-41852</v>
      </c>
      <c r="H63" s="7">
        <v>0</v>
      </c>
      <c r="I63" s="25">
        <v>94403</v>
      </c>
      <c r="J63" s="24">
        <f t="shared" si="0"/>
        <v>94403</v>
      </c>
      <c r="K63" s="24">
        <f t="shared" si="1"/>
        <v>44.333336864294566</v>
      </c>
    </row>
    <row r="64" spans="1:11" ht="15" customHeight="1" x14ac:dyDescent="0.25">
      <c r="A64" s="5" t="s">
        <v>50</v>
      </c>
      <c r="B64" s="5" t="s">
        <v>46</v>
      </c>
      <c r="C64" s="6" t="s">
        <v>47</v>
      </c>
      <c r="D64" s="7">
        <v>0</v>
      </c>
      <c r="E64" s="7">
        <v>0</v>
      </c>
      <c r="F64" s="7">
        <v>2476</v>
      </c>
      <c r="G64" s="7">
        <v>-2476</v>
      </c>
      <c r="H64" s="7">
        <v>0</v>
      </c>
      <c r="I64" s="25">
        <v>5585</v>
      </c>
      <c r="J64" s="24">
        <f t="shared" si="0"/>
        <v>5585</v>
      </c>
      <c r="K64" s="24">
        <f t="shared" si="1"/>
        <v>44.333034914950758</v>
      </c>
    </row>
    <row r="65" spans="1:11" ht="15" customHeight="1" x14ac:dyDescent="0.25">
      <c r="A65" s="42" t="s">
        <v>56</v>
      </c>
      <c r="B65" s="43"/>
      <c r="C65" s="43"/>
      <c r="D65" s="8">
        <v>0</v>
      </c>
      <c r="E65" s="8">
        <v>0</v>
      </c>
      <c r="F65" s="8">
        <v>168152</v>
      </c>
      <c r="G65" s="8">
        <v>-168152</v>
      </c>
      <c r="H65" s="8">
        <v>0</v>
      </c>
      <c r="I65" s="28">
        <f>SUM(I62:I64)</f>
        <v>379286</v>
      </c>
      <c r="J65" s="28">
        <f t="shared" si="0"/>
        <v>379286</v>
      </c>
      <c r="K65" s="28">
        <f t="shared" si="1"/>
        <v>44.333827243821283</v>
      </c>
    </row>
    <row r="66" spans="1:11" ht="15" customHeight="1" x14ac:dyDescent="0.25">
      <c r="A66" s="5" t="s">
        <v>50</v>
      </c>
      <c r="B66" s="5" t="s">
        <v>30</v>
      </c>
      <c r="C66" s="6" t="s">
        <v>31</v>
      </c>
      <c r="D66" s="7">
        <v>0</v>
      </c>
      <c r="E66" s="7">
        <v>0</v>
      </c>
      <c r="F66" s="7">
        <v>379286</v>
      </c>
      <c r="G66" s="7">
        <v>-379286</v>
      </c>
      <c r="H66" s="7">
        <v>0</v>
      </c>
      <c r="I66" s="25">
        <v>379286</v>
      </c>
      <c r="J66" s="24">
        <f t="shared" si="0"/>
        <v>379286</v>
      </c>
      <c r="K66" s="24">
        <f t="shared" si="1"/>
        <v>100</v>
      </c>
    </row>
    <row r="67" spans="1:11" ht="15" customHeight="1" x14ac:dyDescent="0.25">
      <c r="A67" s="42" t="s">
        <v>57</v>
      </c>
      <c r="B67" s="43"/>
      <c r="C67" s="43"/>
      <c r="D67" s="8">
        <v>0</v>
      </c>
      <c r="E67" s="8">
        <v>0</v>
      </c>
      <c r="F67" s="8">
        <v>379286</v>
      </c>
      <c r="G67" s="8">
        <v>-379286</v>
      </c>
      <c r="H67" s="8">
        <v>0</v>
      </c>
      <c r="I67" s="29">
        <v>379286</v>
      </c>
      <c r="J67" s="28">
        <f t="shared" si="0"/>
        <v>379286</v>
      </c>
      <c r="K67" s="28">
        <f t="shared" si="1"/>
        <v>100</v>
      </c>
    </row>
    <row r="68" spans="1:11" x14ac:dyDescent="0.25">
      <c r="A68" s="5" t="s">
        <v>51</v>
      </c>
      <c r="B68" s="5" t="s">
        <v>10</v>
      </c>
      <c r="C68" s="6" t="s">
        <v>11</v>
      </c>
      <c r="D68" s="7">
        <v>116916</v>
      </c>
      <c r="E68" s="7">
        <v>111776</v>
      </c>
      <c r="F68" s="7">
        <v>105864.07</v>
      </c>
      <c r="G68" s="7">
        <v>5911.93</v>
      </c>
      <c r="H68" s="7">
        <v>94.710912897223011</v>
      </c>
      <c r="I68" s="25">
        <v>2300</v>
      </c>
      <c r="J68" s="24">
        <f t="shared" si="0"/>
        <v>114076</v>
      </c>
      <c r="K68" s="24">
        <f t="shared" si="1"/>
        <v>92.801351730425338</v>
      </c>
    </row>
    <row r="69" spans="1:11" x14ac:dyDescent="0.25">
      <c r="A69" s="5" t="s">
        <v>51</v>
      </c>
      <c r="B69" s="5" t="s">
        <v>16</v>
      </c>
      <c r="C69" s="6" t="s">
        <v>17</v>
      </c>
      <c r="D69" s="7">
        <v>20084</v>
      </c>
      <c r="E69" s="7">
        <v>30448</v>
      </c>
      <c r="F69" s="7">
        <v>29226</v>
      </c>
      <c r="G69" s="7">
        <v>1222</v>
      </c>
      <c r="H69" s="7">
        <v>95.98660010509721</v>
      </c>
      <c r="I69" s="25">
        <v>1562</v>
      </c>
      <c r="J69" s="24">
        <f t="shared" si="0"/>
        <v>32010</v>
      </c>
      <c r="K69" s="24">
        <f t="shared" si="1"/>
        <v>91.302717900656049</v>
      </c>
    </row>
    <row r="70" spans="1:11" x14ac:dyDescent="0.25">
      <c r="A70" s="5" t="s">
        <v>51</v>
      </c>
      <c r="B70" s="5" t="s">
        <v>20</v>
      </c>
      <c r="C70" s="6" t="s">
        <v>21</v>
      </c>
      <c r="D70" s="7">
        <v>70000</v>
      </c>
      <c r="E70" s="7">
        <v>73915</v>
      </c>
      <c r="F70" s="7">
        <v>73915</v>
      </c>
      <c r="G70" s="7">
        <v>0</v>
      </c>
      <c r="H70" s="7">
        <v>100</v>
      </c>
      <c r="I70" s="25">
        <v>10000</v>
      </c>
      <c r="J70" s="24">
        <f t="shared" si="0"/>
        <v>83915</v>
      </c>
      <c r="K70" s="24">
        <f t="shared" si="1"/>
        <v>88.083179407734008</v>
      </c>
    </row>
    <row r="71" spans="1:11" x14ac:dyDescent="0.25">
      <c r="A71" s="5" t="s">
        <v>51</v>
      </c>
      <c r="B71" s="5" t="s">
        <v>22</v>
      </c>
      <c r="C71" s="6" t="s">
        <v>23</v>
      </c>
      <c r="D71" s="7">
        <v>11580000</v>
      </c>
      <c r="E71" s="7">
        <v>13149453</v>
      </c>
      <c r="F71" s="7">
        <v>10148601</v>
      </c>
      <c r="G71" s="7">
        <v>3000852</v>
      </c>
      <c r="H71" s="7">
        <v>77.178883410587503</v>
      </c>
      <c r="I71" s="25">
        <v>95547</v>
      </c>
      <c r="J71" s="24">
        <f t="shared" ref="J71:J135" si="2">E71+I71</f>
        <v>13245000</v>
      </c>
      <c r="K71" s="24">
        <f t="shared" ref="K71:K134" si="3">F71/J71*100</f>
        <v>76.62212910532277</v>
      </c>
    </row>
    <row r="72" spans="1:11" ht="15" customHeight="1" x14ac:dyDescent="0.25">
      <c r="A72" s="5" t="s">
        <v>51</v>
      </c>
      <c r="B72" s="5" t="s">
        <v>44</v>
      </c>
      <c r="C72" s="6" t="s">
        <v>45</v>
      </c>
      <c r="D72" s="7">
        <v>3903000</v>
      </c>
      <c r="E72" s="7">
        <v>4399932</v>
      </c>
      <c r="F72" s="7">
        <v>3396365.2</v>
      </c>
      <c r="G72" s="7">
        <v>1003566.8</v>
      </c>
      <c r="H72" s="7">
        <v>77.19131113844486</v>
      </c>
      <c r="I72" s="25">
        <v>16900</v>
      </c>
      <c r="J72" s="24">
        <f t="shared" si="2"/>
        <v>4416832</v>
      </c>
      <c r="K72" s="24">
        <f t="shared" si="3"/>
        <v>76.895956196658616</v>
      </c>
    </row>
    <row r="73" spans="1:11" x14ac:dyDescent="0.25">
      <c r="A73" s="5" t="s">
        <v>51</v>
      </c>
      <c r="B73" s="5" t="s">
        <v>52</v>
      </c>
      <c r="C73" s="6" t="s">
        <v>53</v>
      </c>
      <c r="D73" s="7">
        <v>62000</v>
      </c>
      <c r="E73" s="7">
        <v>72102</v>
      </c>
      <c r="F73" s="7">
        <v>72102</v>
      </c>
      <c r="G73" s="7">
        <v>0</v>
      </c>
      <c r="H73" s="7">
        <v>100</v>
      </c>
      <c r="I73" s="25">
        <v>0</v>
      </c>
      <c r="J73" s="24">
        <f t="shared" si="2"/>
        <v>72102</v>
      </c>
      <c r="K73" s="24">
        <f t="shared" si="3"/>
        <v>100</v>
      </c>
    </row>
    <row r="74" spans="1:11" ht="15" customHeight="1" x14ac:dyDescent="0.25">
      <c r="A74" s="5" t="s">
        <v>51</v>
      </c>
      <c r="B74" s="5" t="s">
        <v>46</v>
      </c>
      <c r="C74" s="6" t="s">
        <v>47</v>
      </c>
      <c r="D74" s="7">
        <v>310000</v>
      </c>
      <c r="E74" s="7">
        <v>352213</v>
      </c>
      <c r="F74" s="7">
        <v>275865</v>
      </c>
      <c r="G74" s="7">
        <v>76348</v>
      </c>
      <c r="H74" s="7">
        <v>78.323344112795382</v>
      </c>
      <c r="I74" s="25">
        <v>7643</v>
      </c>
      <c r="J74" s="24">
        <f t="shared" si="2"/>
        <v>359856</v>
      </c>
      <c r="K74" s="24">
        <f t="shared" si="3"/>
        <v>76.659830598906225</v>
      </c>
    </row>
    <row r="75" spans="1:11" ht="15" customHeight="1" x14ac:dyDescent="0.25">
      <c r="A75" s="5" t="s">
        <v>51</v>
      </c>
      <c r="B75" s="5" t="s">
        <v>26</v>
      </c>
      <c r="C75" s="6" t="s">
        <v>27</v>
      </c>
      <c r="D75" s="7">
        <v>37000</v>
      </c>
      <c r="E75" s="7">
        <v>35472</v>
      </c>
      <c r="F75" s="7">
        <v>35472</v>
      </c>
      <c r="G75" s="7">
        <v>0</v>
      </c>
      <c r="H75" s="7">
        <v>100</v>
      </c>
      <c r="I75" s="25">
        <v>0</v>
      </c>
      <c r="J75" s="24">
        <f t="shared" si="2"/>
        <v>35472</v>
      </c>
      <c r="K75" s="24">
        <f t="shared" si="3"/>
        <v>100</v>
      </c>
    </row>
    <row r="76" spans="1:11" ht="15" customHeight="1" x14ac:dyDescent="0.25">
      <c r="A76" s="42" t="s">
        <v>56</v>
      </c>
      <c r="B76" s="43"/>
      <c r="C76" s="43"/>
      <c r="D76" s="8">
        <v>16099000</v>
      </c>
      <c r="E76" s="8">
        <v>18225311</v>
      </c>
      <c r="F76" s="8">
        <v>14137410.27</v>
      </c>
      <c r="G76" s="8">
        <v>4087900.73</v>
      </c>
      <c r="H76" s="8">
        <v>77.569999999999993</v>
      </c>
      <c r="I76" s="28">
        <f>SUM(I68:I75)</f>
        <v>133952</v>
      </c>
      <c r="J76" s="28">
        <f t="shared" si="2"/>
        <v>18359263</v>
      </c>
      <c r="K76" s="28">
        <f t="shared" si="3"/>
        <v>77.004236335630679</v>
      </c>
    </row>
    <row r="77" spans="1:11" ht="15" customHeight="1" x14ac:dyDescent="0.25">
      <c r="A77" s="5" t="s">
        <v>51</v>
      </c>
      <c r="B77" s="5" t="s">
        <v>30</v>
      </c>
      <c r="C77" s="6" t="s">
        <v>31</v>
      </c>
      <c r="D77" s="7">
        <v>16099000</v>
      </c>
      <c r="E77" s="7">
        <v>18225311</v>
      </c>
      <c r="F77" s="7">
        <v>18485099.27</v>
      </c>
      <c r="G77" s="7">
        <v>-259788.27</v>
      </c>
      <c r="H77" s="7">
        <v>101.4254257170152</v>
      </c>
      <c r="I77" s="25">
        <v>133952</v>
      </c>
      <c r="J77" s="24">
        <f t="shared" si="2"/>
        <v>18359263</v>
      </c>
      <c r="K77" s="24">
        <f t="shared" si="3"/>
        <v>100.68541024767714</v>
      </c>
    </row>
    <row r="78" spans="1:11" ht="15" customHeight="1" x14ac:dyDescent="0.25">
      <c r="A78" s="42" t="s">
        <v>57</v>
      </c>
      <c r="B78" s="43"/>
      <c r="C78" s="43"/>
      <c r="D78" s="8">
        <v>16099000</v>
      </c>
      <c r="E78" s="8">
        <v>18225311</v>
      </c>
      <c r="F78" s="8">
        <v>18485099.27</v>
      </c>
      <c r="G78" s="8">
        <v>-259788.27</v>
      </c>
      <c r="H78" s="8">
        <v>101.43</v>
      </c>
      <c r="I78" s="29">
        <v>133952</v>
      </c>
      <c r="J78" s="28">
        <f t="shared" si="2"/>
        <v>18359263</v>
      </c>
      <c r="K78" s="24">
        <f t="shared" si="3"/>
        <v>100.68541024767714</v>
      </c>
    </row>
    <row r="79" spans="1:11" ht="15" customHeight="1" x14ac:dyDescent="0.25">
      <c r="A79" s="52" t="s">
        <v>54</v>
      </c>
      <c r="B79" s="53"/>
      <c r="C79" s="53"/>
      <c r="D79" s="7">
        <v>35724</v>
      </c>
      <c r="E79" s="7">
        <v>35724</v>
      </c>
      <c r="F79" s="7">
        <v>29770</v>
      </c>
      <c r="G79" s="7">
        <v>5954</v>
      </c>
      <c r="H79" s="7">
        <v>83.33</v>
      </c>
      <c r="I79" s="25">
        <v>0</v>
      </c>
      <c r="J79" s="24">
        <f t="shared" si="2"/>
        <v>35724</v>
      </c>
      <c r="K79" s="24">
        <f t="shared" si="3"/>
        <v>83.333333333333343</v>
      </c>
    </row>
    <row r="80" spans="1:11" ht="15" customHeight="1" x14ac:dyDescent="0.25">
      <c r="A80" s="5" t="s">
        <v>55</v>
      </c>
      <c r="B80" s="5" t="s">
        <v>30</v>
      </c>
      <c r="C80" s="6" t="s">
        <v>31</v>
      </c>
      <c r="D80" s="7">
        <v>35724</v>
      </c>
      <c r="E80" s="7">
        <v>35724</v>
      </c>
      <c r="F80" s="7">
        <v>29770</v>
      </c>
      <c r="G80" s="7">
        <v>5954</v>
      </c>
      <c r="H80" s="7">
        <v>83.333333333333329</v>
      </c>
      <c r="I80" s="25">
        <v>0</v>
      </c>
      <c r="J80" s="24">
        <f t="shared" si="2"/>
        <v>35724</v>
      </c>
      <c r="K80" s="24">
        <f t="shared" si="3"/>
        <v>83.333333333333343</v>
      </c>
    </row>
    <row r="81" spans="1:11" ht="15" customHeight="1" x14ac:dyDescent="0.25">
      <c r="A81" s="42" t="s">
        <v>62</v>
      </c>
      <c r="B81" s="43"/>
      <c r="C81" s="43"/>
      <c r="D81" s="8">
        <v>20228500</v>
      </c>
      <c r="E81" s="8">
        <v>23795870</v>
      </c>
      <c r="F81" s="8">
        <v>18663252.16</v>
      </c>
      <c r="G81" s="8">
        <v>5132617.84</v>
      </c>
      <c r="H81" s="8">
        <v>78.430000000000007</v>
      </c>
      <c r="I81" s="28">
        <f>I16+I21+I31+I40+I49+I53+I59+I65+I76</f>
        <v>537758</v>
      </c>
      <c r="J81" s="28">
        <f t="shared" si="2"/>
        <v>24333628</v>
      </c>
      <c r="K81" s="28">
        <f t="shared" si="3"/>
        <v>76.697367774340933</v>
      </c>
    </row>
    <row r="82" spans="1:11" ht="15" customHeight="1" x14ac:dyDescent="0.25">
      <c r="A82" s="42" t="s">
        <v>63</v>
      </c>
      <c r="B82" s="43"/>
      <c r="C82" s="43"/>
      <c r="D82" s="8">
        <v>20339224</v>
      </c>
      <c r="E82" s="8">
        <v>23906594</v>
      </c>
      <c r="F82" s="8">
        <v>22441267.199999999</v>
      </c>
      <c r="G82" s="8">
        <v>1465326.8</v>
      </c>
      <c r="H82" s="8">
        <v>93.87</v>
      </c>
      <c r="I82" s="28">
        <f>I18+I23+I37+I42+I51+I55+I61+I67+I78+I80</f>
        <v>537758</v>
      </c>
      <c r="J82" s="28">
        <f t="shared" si="2"/>
        <v>24444352</v>
      </c>
      <c r="K82" s="28">
        <f t="shared" si="3"/>
        <v>91.805531191827043</v>
      </c>
    </row>
    <row r="83" spans="1:11" x14ac:dyDescent="0.25">
      <c r="A83" s="10" t="s">
        <v>9</v>
      </c>
      <c r="B83" s="10" t="s">
        <v>10</v>
      </c>
      <c r="C83" s="11" t="s">
        <v>11</v>
      </c>
      <c r="D83" s="12">
        <v>86512</v>
      </c>
      <c r="E83" s="12">
        <v>98131</v>
      </c>
      <c r="F83" s="12">
        <v>97999.679999999993</v>
      </c>
      <c r="G83" s="12">
        <v>131.32</v>
      </c>
      <c r="H83" s="12">
        <v>99.866178883329425</v>
      </c>
      <c r="I83" s="26">
        <v>0</v>
      </c>
      <c r="J83" s="30">
        <f t="shared" si="2"/>
        <v>98131</v>
      </c>
      <c r="K83" s="30">
        <f t="shared" si="3"/>
        <v>99.866178883329411</v>
      </c>
    </row>
    <row r="84" spans="1:11" x14ac:dyDescent="0.25">
      <c r="A84" s="10" t="s">
        <v>9</v>
      </c>
      <c r="B84" s="10" t="s">
        <v>12</v>
      </c>
      <c r="C84" s="11" t="s">
        <v>13</v>
      </c>
      <c r="D84" s="12">
        <v>191000</v>
      </c>
      <c r="E84" s="12">
        <v>191000</v>
      </c>
      <c r="F84" s="12">
        <v>114808.03</v>
      </c>
      <c r="G84" s="12">
        <v>76191.97</v>
      </c>
      <c r="H84" s="12">
        <v>60.108916230366489</v>
      </c>
      <c r="I84" s="26">
        <v>0</v>
      </c>
      <c r="J84" s="30">
        <f t="shared" si="2"/>
        <v>191000</v>
      </c>
      <c r="K84" s="30">
        <f t="shared" si="3"/>
        <v>60.108916230366496</v>
      </c>
    </row>
    <row r="85" spans="1:11" x14ac:dyDescent="0.25">
      <c r="A85" s="10" t="s">
        <v>9</v>
      </c>
      <c r="B85" s="10" t="s">
        <v>14</v>
      </c>
      <c r="C85" s="11" t="s">
        <v>15</v>
      </c>
      <c r="D85" s="12">
        <v>49500</v>
      </c>
      <c r="E85" s="12">
        <v>48163</v>
      </c>
      <c r="F85" s="12">
        <v>32265.5</v>
      </c>
      <c r="G85" s="12">
        <v>15897.5</v>
      </c>
      <c r="H85" s="12">
        <v>66.992296991466475</v>
      </c>
      <c r="I85" s="26">
        <v>0</v>
      </c>
      <c r="J85" s="30">
        <f t="shared" si="2"/>
        <v>48163</v>
      </c>
      <c r="K85" s="30">
        <f t="shared" si="3"/>
        <v>66.992296991466489</v>
      </c>
    </row>
    <row r="86" spans="1:11" x14ac:dyDescent="0.25">
      <c r="A86" s="10" t="s">
        <v>9</v>
      </c>
      <c r="B86" s="10" t="s">
        <v>16</v>
      </c>
      <c r="C86" s="11" t="s">
        <v>17</v>
      </c>
      <c r="D86" s="12">
        <v>2000</v>
      </c>
      <c r="E86" s="12">
        <v>1426</v>
      </c>
      <c r="F86" s="12">
        <v>902</v>
      </c>
      <c r="G86" s="12">
        <v>524</v>
      </c>
      <c r="H86" s="12">
        <v>63.25385694249649</v>
      </c>
      <c r="I86" s="26">
        <v>0</v>
      </c>
      <c r="J86" s="30">
        <f t="shared" si="2"/>
        <v>1426</v>
      </c>
      <c r="K86" s="30">
        <f t="shared" si="3"/>
        <v>63.25385694249649</v>
      </c>
    </row>
    <row r="87" spans="1:11" x14ac:dyDescent="0.25">
      <c r="A87" s="10" t="s">
        <v>9</v>
      </c>
      <c r="B87" s="10" t="s">
        <v>18</v>
      </c>
      <c r="C87" s="11" t="s">
        <v>19</v>
      </c>
      <c r="D87" s="12">
        <v>3000</v>
      </c>
      <c r="E87" s="12">
        <v>3951</v>
      </c>
      <c r="F87" s="12">
        <v>3814</v>
      </c>
      <c r="G87" s="12">
        <v>137</v>
      </c>
      <c r="H87" s="12">
        <v>96.532523411794486</v>
      </c>
      <c r="I87" s="26">
        <v>0</v>
      </c>
      <c r="J87" s="30">
        <f t="shared" si="2"/>
        <v>3951</v>
      </c>
      <c r="K87" s="30">
        <f t="shared" si="3"/>
        <v>96.532523411794486</v>
      </c>
    </row>
    <row r="88" spans="1:11" ht="15" customHeight="1" x14ac:dyDescent="0.25">
      <c r="A88" s="10" t="s">
        <v>9</v>
      </c>
      <c r="B88" s="10" t="s">
        <v>20</v>
      </c>
      <c r="C88" s="11" t="s">
        <v>21</v>
      </c>
      <c r="D88" s="12">
        <v>66000</v>
      </c>
      <c r="E88" s="12">
        <v>84551</v>
      </c>
      <c r="F88" s="12">
        <v>71479.520000000004</v>
      </c>
      <c r="G88" s="12">
        <v>13071.48</v>
      </c>
      <c r="H88" s="12">
        <v>84.540123712315648</v>
      </c>
      <c r="I88" s="26">
        <v>0</v>
      </c>
      <c r="J88" s="30">
        <f t="shared" si="2"/>
        <v>84551</v>
      </c>
      <c r="K88" s="30">
        <f t="shared" si="3"/>
        <v>84.540123712315648</v>
      </c>
    </row>
    <row r="89" spans="1:11" x14ac:dyDescent="0.25">
      <c r="A89" s="10" t="s">
        <v>9</v>
      </c>
      <c r="B89" s="10" t="s">
        <v>22</v>
      </c>
      <c r="C89" s="11" t="s">
        <v>23</v>
      </c>
      <c r="D89" s="12">
        <v>3000</v>
      </c>
      <c r="E89" s="12">
        <v>3000</v>
      </c>
      <c r="F89" s="12">
        <v>0</v>
      </c>
      <c r="G89" s="12">
        <v>3000</v>
      </c>
      <c r="H89" s="12">
        <v>0</v>
      </c>
      <c r="I89" s="26">
        <v>0</v>
      </c>
      <c r="J89" s="30">
        <f t="shared" si="2"/>
        <v>3000</v>
      </c>
      <c r="K89" s="30">
        <f t="shared" si="3"/>
        <v>0</v>
      </c>
    </row>
    <row r="90" spans="1:11" ht="15" customHeight="1" x14ac:dyDescent="0.25">
      <c r="A90" s="10" t="s">
        <v>9</v>
      </c>
      <c r="B90" s="10" t="s">
        <v>26</v>
      </c>
      <c r="C90" s="11" t="s">
        <v>27</v>
      </c>
      <c r="D90" s="12">
        <v>78000</v>
      </c>
      <c r="E90" s="12">
        <v>48790</v>
      </c>
      <c r="F90" s="12">
        <v>45503</v>
      </c>
      <c r="G90" s="12">
        <v>3287</v>
      </c>
      <c r="H90" s="12">
        <v>93.26296372207419</v>
      </c>
      <c r="I90" s="26">
        <v>0</v>
      </c>
      <c r="J90" s="30">
        <f t="shared" si="2"/>
        <v>48790</v>
      </c>
      <c r="K90" s="30">
        <f t="shared" si="3"/>
        <v>93.262963722074204</v>
      </c>
    </row>
    <row r="91" spans="1:11" ht="15" customHeight="1" x14ac:dyDescent="0.25">
      <c r="A91" s="10" t="s">
        <v>9</v>
      </c>
      <c r="B91" s="10" t="s">
        <v>28</v>
      </c>
      <c r="C91" s="11" t="s">
        <v>29</v>
      </c>
      <c r="D91" s="12">
        <v>5988</v>
      </c>
      <c r="E91" s="12">
        <v>5988</v>
      </c>
      <c r="F91" s="12">
        <v>5988</v>
      </c>
      <c r="G91" s="12">
        <v>0</v>
      </c>
      <c r="H91" s="12">
        <v>100</v>
      </c>
      <c r="I91" s="26">
        <v>0</v>
      </c>
      <c r="J91" s="30">
        <f t="shared" si="2"/>
        <v>5988</v>
      </c>
      <c r="K91" s="30">
        <f t="shared" si="3"/>
        <v>100</v>
      </c>
    </row>
    <row r="92" spans="1:11" ht="15" customHeight="1" x14ac:dyDescent="0.25">
      <c r="A92" s="50" t="s">
        <v>56</v>
      </c>
      <c r="B92" s="51"/>
      <c r="C92" s="51"/>
      <c r="D92" s="13">
        <v>485000</v>
      </c>
      <c r="E92" s="13">
        <v>485000</v>
      </c>
      <c r="F92" s="13">
        <v>372759.73</v>
      </c>
      <c r="G92" s="13">
        <v>112240.27</v>
      </c>
      <c r="H92" s="13">
        <v>76.86</v>
      </c>
      <c r="I92" s="20">
        <v>0</v>
      </c>
      <c r="J92" s="31">
        <f t="shared" si="2"/>
        <v>485000</v>
      </c>
      <c r="K92" s="31">
        <f t="shared" si="3"/>
        <v>76.857676288659789</v>
      </c>
    </row>
    <row r="93" spans="1:11" ht="15" customHeight="1" x14ac:dyDescent="0.25">
      <c r="A93" s="10" t="s">
        <v>9</v>
      </c>
      <c r="B93" s="10" t="s">
        <v>30</v>
      </c>
      <c r="C93" s="11" t="s">
        <v>31</v>
      </c>
      <c r="D93" s="12">
        <v>485000</v>
      </c>
      <c r="E93" s="12">
        <v>485000</v>
      </c>
      <c r="F93" s="12">
        <v>485000</v>
      </c>
      <c r="G93" s="12">
        <v>0</v>
      </c>
      <c r="H93" s="12">
        <v>100</v>
      </c>
      <c r="I93" s="26">
        <v>0</v>
      </c>
      <c r="J93" s="30">
        <f t="shared" si="2"/>
        <v>485000</v>
      </c>
      <c r="K93" s="30">
        <f t="shared" si="3"/>
        <v>100</v>
      </c>
    </row>
    <row r="94" spans="1:11" ht="15" customHeight="1" x14ac:dyDescent="0.25">
      <c r="A94" s="50" t="s">
        <v>57</v>
      </c>
      <c r="B94" s="51"/>
      <c r="C94" s="51"/>
      <c r="D94" s="13">
        <v>485000</v>
      </c>
      <c r="E94" s="13">
        <v>485000</v>
      </c>
      <c r="F94" s="13">
        <v>485000</v>
      </c>
      <c r="G94" s="13">
        <v>0</v>
      </c>
      <c r="H94" s="13">
        <v>100</v>
      </c>
      <c r="I94" s="20">
        <v>0</v>
      </c>
      <c r="J94" s="31">
        <f t="shared" si="2"/>
        <v>485000</v>
      </c>
      <c r="K94" s="31">
        <f t="shared" si="3"/>
        <v>100</v>
      </c>
    </row>
    <row r="95" spans="1:11" ht="15" customHeight="1" x14ac:dyDescent="0.25">
      <c r="A95" s="10" t="s">
        <v>35</v>
      </c>
      <c r="B95" s="10" t="s">
        <v>10</v>
      </c>
      <c r="C95" s="11" t="s">
        <v>11</v>
      </c>
      <c r="D95" s="12">
        <v>25000</v>
      </c>
      <c r="E95" s="12">
        <v>28085.7</v>
      </c>
      <c r="F95" s="12">
        <v>22219.7</v>
      </c>
      <c r="G95" s="12">
        <v>5866</v>
      </c>
      <c r="H95" s="12">
        <v>79.113926304133415</v>
      </c>
      <c r="I95" s="26">
        <v>0</v>
      </c>
      <c r="J95" s="30">
        <f t="shared" si="2"/>
        <v>28085.7</v>
      </c>
      <c r="K95" s="30">
        <f t="shared" si="3"/>
        <v>79.113926304133415</v>
      </c>
    </row>
    <row r="96" spans="1:11" x14ac:dyDescent="0.25">
      <c r="A96" s="10" t="s">
        <v>35</v>
      </c>
      <c r="B96" s="10" t="s">
        <v>16</v>
      </c>
      <c r="C96" s="11" t="s">
        <v>17</v>
      </c>
      <c r="D96" s="12">
        <v>200</v>
      </c>
      <c r="E96" s="12">
        <v>200</v>
      </c>
      <c r="F96" s="12">
        <v>0</v>
      </c>
      <c r="G96" s="12">
        <v>200</v>
      </c>
      <c r="H96" s="12">
        <v>0</v>
      </c>
      <c r="I96" s="26">
        <v>0</v>
      </c>
      <c r="J96" s="30">
        <f t="shared" si="2"/>
        <v>200</v>
      </c>
      <c r="K96" s="30">
        <f t="shared" si="3"/>
        <v>0</v>
      </c>
    </row>
    <row r="97" spans="1:11" ht="15" customHeight="1" x14ac:dyDescent="0.25">
      <c r="A97" s="10" t="s">
        <v>35</v>
      </c>
      <c r="B97" s="10" t="s">
        <v>20</v>
      </c>
      <c r="C97" s="11" t="s">
        <v>21</v>
      </c>
      <c r="D97" s="12">
        <v>1000</v>
      </c>
      <c r="E97" s="12">
        <v>4000</v>
      </c>
      <c r="F97" s="12">
        <v>2889</v>
      </c>
      <c r="G97" s="12">
        <v>1111</v>
      </c>
      <c r="H97" s="12">
        <v>72.224999999999994</v>
      </c>
      <c r="I97" s="26">
        <v>0</v>
      </c>
      <c r="J97" s="30">
        <f t="shared" si="2"/>
        <v>4000</v>
      </c>
      <c r="K97" s="30">
        <f t="shared" si="3"/>
        <v>72.224999999999994</v>
      </c>
    </row>
    <row r="98" spans="1:11" ht="15" customHeight="1" x14ac:dyDescent="0.25">
      <c r="A98" s="10" t="s">
        <v>35</v>
      </c>
      <c r="B98" s="10" t="s">
        <v>26</v>
      </c>
      <c r="C98" s="11" t="s">
        <v>27</v>
      </c>
      <c r="D98" s="12">
        <v>63800</v>
      </c>
      <c r="E98" s="12">
        <v>57714.3</v>
      </c>
      <c r="F98" s="12">
        <v>15660</v>
      </c>
      <c r="G98" s="12">
        <v>42054.3</v>
      </c>
      <c r="H98" s="12">
        <v>27.133656650084987</v>
      </c>
      <c r="I98" s="26">
        <v>0</v>
      </c>
      <c r="J98" s="30">
        <f t="shared" si="2"/>
        <v>57714.3</v>
      </c>
      <c r="K98" s="30">
        <f t="shared" si="3"/>
        <v>27.133656650084987</v>
      </c>
    </row>
    <row r="99" spans="1:11" ht="15" customHeight="1" x14ac:dyDescent="0.25">
      <c r="A99" s="50" t="s">
        <v>56</v>
      </c>
      <c r="B99" s="51"/>
      <c r="C99" s="51"/>
      <c r="D99" s="13">
        <v>90000</v>
      </c>
      <c r="E99" s="13">
        <v>90000</v>
      </c>
      <c r="F99" s="13">
        <v>40768.699999999997</v>
      </c>
      <c r="G99" s="13">
        <v>49231.3</v>
      </c>
      <c r="H99" s="13">
        <v>45.3</v>
      </c>
      <c r="I99" s="20">
        <v>0</v>
      </c>
      <c r="J99" s="31">
        <f t="shared" si="2"/>
        <v>90000</v>
      </c>
      <c r="K99" s="31">
        <f t="shared" si="3"/>
        <v>45.298555555555552</v>
      </c>
    </row>
    <row r="100" spans="1:11" ht="15" customHeight="1" x14ac:dyDescent="0.25">
      <c r="A100" s="10" t="s">
        <v>35</v>
      </c>
      <c r="B100" s="10" t="s">
        <v>36</v>
      </c>
      <c r="C100" s="11" t="s">
        <v>37</v>
      </c>
      <c r="D100" s="12">
        <v>90000</v>
      </c>
      <c r="E100" s="12">
        <v>90000</v>
      </c>
      <c r="F100" s="12">
        <v>103036</v>
      </c>
      <c r="G100" s="12">
        <v>-13036</v>
      </c>
      <c r="H100" s="12">
        <v>114.48444444444445</v>
      </c>
      <c r="I100" s="26">
        <v>0</v>
      </c>
      <c r="J100" s="30">
        <f t="shared" si="2"/>
        <v>90000</v>
      </c>
      <c r="K100" s="30">
        <f t="shared" si="3"/>
        <v>114.48444444444445</v>
      </c>
    </row>
    <row r="101" spans="1:11" ht="15" customHeight="1" x14ac:dyDescent="0.25">
      <c r="A101" s="50" t="s">
        <v>57</v>
      </c>
      <c r="B101" s="51"/>
      <c r="C101" s="51"/>
      <c r="D101" s="13">
        <v>90000</v>
      </c>
      <c r="E101" s="13">
        <v>90000</v>
      </c>
      <c r="F101" s="13">
        <v>103036</v>
      </c>
      <c r="G101" s="13">
        <v>-13036</v>
      </c>
      <c r="H101" s="13">
        <v>114.48</v>
      </c>
      <c r="I101" s="20">
        <v>0</v>
      </c>
      <c r="J101" s="31">
        <f t="shared" si="2"/>
        <v>90000</v>
      </c>
      <c r="K101" s="31">
        <f t="shared" si="3"/>
        <v>114.48444444444445</v>
      </c>
    </row>
    <row r="102" spans="1:11" ht="15" customHeight="1" x14ac:dyDescent="0.25">
      <c r="A102" s="10" t="s">
        <v>43</v>
      </c>
      <c r="B102" s="10" t="s">
        <v>20</v>
      </c>
      <c r="C102" s="11" t="s">
        <v>21</v>
      </c>
      <c r="D102" s="12">
        <v>0</v>
      </c>
      <c r="E102" s="12">
        <v>33086</v>
      </c>
      <c r="F102" s="12">
        <v>0</v>
      </c>
      <c r="G102" s="12">
        <v>33086</v>
      </c>
      <c r="H102" s="12">
        <v>0</v>
      </c>
      <c r="I102" s="26">
        <v>0</v>
      </c>
      <c r="J102" s="30">
        <f t="shared" si="2"/>
        <v>33086</v>
      </c>
      <c r="K102" s="30">
        <f t="shared" si="3"/>
        <v>0</v>
      </c>
    </row>
    <row r="103" spans="1:11" x14ac:dyDescent="0.25">
      <c r="A103" s="10" t="s">
        <v>43</v>
      </c>
      <c r="B103" s="10" t="s">
        <v>22</v>
      </c>
      <c r="C103" s="11" t="s">
        <v>23</v>
      </c>
      <c r="D103" s="12">
        <v>0</v>
      </c>
      <c r="E103" s="12">
        <v>187611</v>
      </c>
      <c r="F103" s="12">
        <v>49152</v>
      </c>
      <c r="G103" s="12">
        <v>138459</v>
      </c>
      <c r="H103" s="12">
        <v>26.198890256967875</v>
      </c>
      <c r="I103" s="26">
        <v>-90000</v>
      </c>
      <c r="J103" s="30">
        <f t="shared" si="2"/>
        <v>97611</v>
      </c>
      <c r="K103" s="30">
        <f t="shared" si="3"/>
        <v>50.354980483756947</v>
      </c>
    </row>
    <row r="104" spans="1:11" ht="15" customHeight="1" x14ac:dyDescent="0.25">
      <c r="A104" s="10" t="s">
        <v>43</v>
      </c>
      <c r="B104" s="10" t="s">
        <v>44</v>
      </c>
      <c r="C104" s="11" t="s">
        <v>45</v>
      </c>
      <c r="D104" s="12">
        <v>0</v>
      </c>
      <c r="E104" s="12">
        <v>63787</v>
      </c>
      <c r="F104" s="12">
        <v>16712</v>
      </c>
      <c r="G104" s="12">
        <v>47075</v>
      </c>
      <c r="H104" s="12">
        <v>26.199695862793359</v>
      </c>
      <c r="I104" s="26">
        <v>-31000</v>
      </c>
      <c r="J104" s="30">
        <f t="shared" si="2"/>
        <v>32787</v>
      </c>
      <c r="K104" s="30">
        <f t="shared" si="3"/>
        <v>50.971421600024399</v>
      </c>
    </row>
    <row r="105" spans="1:11" ht="15" customHeight="1" x14ac:dyDescent="0.25">
      <c r="A105" s="10" t="s">
        <v>43</v>
      </c>
      <c r="B105" s="10" t="s">
        <v>46</v>
      </c>
      <c r="C105" s="11" t="s">
        <v>47</v>
      </c>
      <c r="D105" s="12">
        <v>0</v>
      </c>
      <c r="E105" s="12">
        <v>3752</v>
      </c>
      <c r="F105" s="12">
        <v>983</v>
      </c>
      <c r="G105" s="12">
        <v>2769</v>
      </c>
      <c r="H105" s="12">
        <v>26.199360341151387</v>
      </c>
      <c r="I105" s="26">
        <v>-1800</v>
      </c>
      <c r="J105" s="30">
        <f t="shared" si="2"/>
        <v>1952</v>
      </c>
      <c r="K105" s="30">
        <f t="shared" si="3"/>
        <v>50.358606557377051</v>
      </c>
    </row>
    <row r="106" spans="1:11" ht="15" customHeight="1" x14ac:dyDescent="0.25">
      <c r="A106" s="50" t="s">
        <v>56</v>
      </c>
      <c r="B106" s="51"/>
      <c r="C106" s="51"/>
      <c r="D106" s="13">
        <v>0</v>
      </c>
      <c r="E106" s="13">
        <v>288236</v>
      </c>
      <c r="F106" s="13">
        <v>66847</v>
      </c>
      <c r="G106" s="13">
        <v>221389</v>
      </c>
      <c r="H106" s="13">
        <v>23.19</v>
      </c>
      <c r="I106" s="31">
        <f>SUM(I102:I105)</f>
        <v>-122800</v>
      </c>
      <c r="J106" s="31">
        <f t="shared" si="2"/>
        <v>165436</v>
      </c>
      <c r="K106" s="31">
        <f t="shared" si="3"/>
        <v>40.406562054208273</v>
      </c>
    </row>
    <row r="107" spans="1:11" ht="15" customHeight="1" x14ac:dyDescent="0.25">
      <c r="A107" s="10" t="s">
        <v>43</v>
      </c>
      <c r="B107" s="10" t="s">
        <v>30</v>
      </c>
      <c r="C107" s="11" t="s">
        <v>31</v>
      </c>
      <c r="D107" s="12">
        <v>0</v>
      </c>
      <c r="E107" s="12">
        <v>288236</v>
      </c>
      <c r="F107" s="12">
        <v>0</v>
      </c>
      <c r="G107" s="12">
        <v>288236</v>
      </c>
      <c r="H107" s="12">
        <v>0</v>
      </c>
      <c r="I107" s="26">
        <v>-122800</v>
      </c>
      <c r="J107" s="30">
        <f t="shared" si="2"/>
        <v>165436</v>
      </c>
      <c r="K107" s="30">
        <f t="shared" si="3"/>
        <v>0</v>
      </c>
    </row>
    <row r="108" spans="1:11" ht="15" customHeight="1" x14ac:dyDescent="0.25">
      <c r="A108" s="50" t="s">
        <v>57</v>
      </c>
      <c r="B108" s="51"/>
      <c r="C108" s="51"/>
      <c r="D108" s="13">
        <v>0</v>
      </c>
      <c r="E108" s="13">
        <v>288236</v>
      </c>
      <c r="F108" s="13">
        <v>0</v>
      </c>
      <c r="G108" s="13">
        <v>288236</v>
      </c>
      <c r="H108" s="13">
        <v>0</v>
      </c>
      <c r="I108" s="20">
        <v>-122800</v>
      </c>
      <c r="J108" s="31">
        <f t="shared" si="2"/>
        <v>165436</v>
      </c>
      <c r="K108" s="31">
        <f t="shared" si="3"/>
        <v>0</v>
      </c>
    </row>
    <row r="109" spans="1:11" x14ac:dyDescent="0.25">
      <c r="A109" s="10" t="s">
        <v>58</v>
      </c>
      <c r="B109" s="10" t="s">
        <v>22</v>
      </c>
      <c r="C109" s="11" t="s">
        <v>23</v>
      </c>
      <c r="D109" s="12">
        <v>0</v>
      </c>
      <c r="E109" s="12">
        <v>46000</v>
      </c>
      <c r="F109" s="12">
        <v>30868</v>
      </c>
      <c r="G109" s="12">
        <v>15132</v>
      </c>
      <c r="H109" s="12">
        <v>67.104347826086951</v>
      </c>
      <c r="I109" s="26">
        <v>21340</v>
      </c>
      <c r="J109" s="30">
        <f t="shared" si="2"/>
        <v>67340</v>
      </c>
      <c r="K109" s="30">
        <f t="shared" si="3"/>
        <v>45.839025839025837</v>
      </c>
    </row>
    <row r="110" spans="1:11" ht="15" customHeight="1" x14ac:dyDescent="0.25">
      <c r="A110" s="10" t="s">
        <v>58</v>
      </c>
      <c r="B110" s="10" t="s">
        <v>44</v>
      </c>
      <c r="C110" s="11" t="s">
        <v>45</v>
      </c>
      <c r="D110" s="12">
        <v>0</v>
      </c>
      <c r="E110" s="12">
        <v>15640</v>
      </c>
      <c r="F110" s="12">
        <v>10455</v>
      </c>
      <c r="G110" s="12">
        <v>5185</v>
      </c>
      <c r="H110" s="12">
        <v>66.847826086956516</v>
      </c>
      <c r="I110" s="26">
        <v>7214</v>
      </c>
      <c r="J110" s="30">
        <f t="shared" si="2"/>
        <v>22854</v>
      </c>
      <c r="K110" s="30">
        <f t="shared" si="3"/>
        <v>45.746915200840114</v>
      </c>
    </row>
    <row r="111" spans="1:11" ht="15" customHeight="1" x14ac:dyDescent="0.25">
      <c r="A111" s="10" t="s">
        <v>58</v>
      </c>
      <c r="B111" s="10" t="s">
        <v>46</v>
      </c>
      <c r="C111" s="11" t="s">
        <v>47</v>
      </c>
      <c r="D111" s="12">
        <v>0</v>
      </c>
      <c r="E111" s="12">
        <v>920</v>
      </c>
      <c r="F111" s="12">
        <v>617</v>
      </c>
      <c r="G111" s="12">
        <v>303</v>
      </c>
      <c r="H111" s="12">
        <v>67.065217391304344</v>
      </c>
      <c r="I111" s="26">
        <v>426</v>
      </c>
      <c r="J111" s="30">
        <f t="shared" si="2"/>
        <v>1346</v>
      </c>
      <c r="K111" s="30">
        <f t="shared" si="3"/>
        <v>45.839524517087668</v>
      </c>
    </row>
    <row r="112" spans="1:11" ht="15" customHeight="1" x14ac:dyDescent="0.25">
      <c r="A112" s="50" t="s">
        <v>56</v>
      </c>
      <c r="B112" s="51"/>
      <c r="C112" s="51"/>
      <c r="D112" s="13">
        <v>0</v>
      </c>
      <c r="E112" s="13">
        <v>62560</v>
      </c>
      <c r="F112" s="13">
        <v>41940</v>
      </c>
      <c r="G112" s="13">
        <v>20620</v>
      </c>
      <c r="H112" s="13">
        <v>67.040000000000006</v>
      </c>
      <c r="I112" s="32">
        <f>SUM(I109:I111)</f>
        <v>28980</v>
      </c>
      <c r="J112" s="31">
        <f t="shared" si="2"/>
        <v>91540</v>
      </c>
      <c r="K112" s="31">
        <f t="shared" si="3"/>
        <v>45.816036705265454</v>
      </c>
    </row>
    <row r="113" spans="1:11" ht="15" customHeight="1" x14ac:dyDescent="0.25">
      <c r="A113" s="10" t="s">
        <v>58</v>
      </c>
      <c r="B113" s="10" t="s">
        <v>30</v>
      </c>
      <c r="C113" s="11" t="s">
        <v>31</v>
      </c>
      <c r="D113" s="12">
        <v>0</v>
      </c>
      <c r="E113" s="12">
        <v>62560</v>
      </c>
      <c r="F113" s="12">
        <v>57976</v>
      </c>
      <c r="G113" s="12">
        <v>4584</v>
      </c>
      <c r="H113" s="12">
        <v>92.672634271099739</v>
      </c>
      <c r="I113" s="26">
        <v>28980</v>
      </c>
      <c r="J113" s="30">
        <f t="shared" si="2"/>
        <v>91540</v>
      </c>
      <c r="K113" s="30">
        <f t="shared" si="3"/>
        <v>63.334061612409876</v>
      </c>
    </row>
    <row r="114" spans="1:11" ht="15" customHeight="1" x14ac:dyDescent="0.25">
      <c r="A114" s="50" t="s">
        <v>57</v>
      </c>
      <c r="B114" s="51"/>
      <c r="C114" s="51"/>
      <c r="D114" s="13">
        <v>0</v>
      </c>
      <c r="E114" s="13">
        <v>62560</v>
      </c>
      <c r="F114" s="13">
        <v>57976</v>
      </c>
      <c r="G114" s="13">
        <v>4584</v>
      </c>
      <c r="H114" s="13">
        <v>92.67</v>
      </c>
      <c r="I114" s="20">
        <v>28980</v>
      </c>
      <c r="J114" s="31">
        <f t="shared" si="2"/>
        <v>91540</v>
      </c>
      <c r="K114" s="31">
        <f t="shared" si="3"/>
        <v>63.334061612409876</v>
      </c>
    </row>
    <row r="115" spans="1:11" x14ac:dyDescent="0.25">
      <c r="A115" s="10" t="s">
        <v>49</v>
      </c>
      <c r="B115" s="10" t="s">
        <v>22</v>
      </c>
      <c r="C115" s="11" t="s">
        <v>23</v>
      </c>
      <c r="D115" s="12">
        <v>0</v>
      </c>
      <c r="E115" s="12">
        <v>36939</v>
      </c>
      <c r="F115" s="12">
        <v>30783</v>
      </c>
      <c r="G115" s="12">
        <v>6156</v>
      </c>
      <c r="H115" s="12">
        <v>83.334686916267358</v>
      </c>
      <c r="I115" s="26">
        <v>0</v>
      </c>
      <c r="J115" s="30">
        <f t="shared" si="2"/>
        <v>36939</v>
      </c>
      <c r="K115" s="30">
        <f t="shared" si="3"/>
        <v>83.334686916267358</v>
      </c>
    </row>
    <row r="116" spans="1:11" ht="15" customHeight="1" x14ac:dyDescent="0.25">
      <c r="A116" s="10" t="s">
        <v>49</v>
      </c>
      <c r="B116" s="10" t="s">
        <v>44</v>
      </c>
      <c r="C116" s="11" t="s">
        <v>45</v>
      </c>
      <c r="D116" s="12">
        <v>0</v>
      </c>
      <c r="E116" s="12">
        <v>12559</v>
      </c>
      <c r="F116" s="12">
        <v>10442</v>
      </c>
      <c r="G116" s="12">
        <v>2117</v>
      </c>
      <c r="H116" s="12">
        <v>83.14356238554025</v>
      </c>
      <c r="I116" s="26">
        <v>0</v>
      </c>
      <c r="J116" s="30">
        <f t="shared" si="2"/>
        <v>12559</v>
      </c>
      <c r="K116" s="30">
        <f t="shared" si="3"/>
        <v>83.14356238554025</v>
      </c>
    </row>
    <row r="117" spans="1:11" ht="15" customHeight="1" x14ac:dyDescent="0.25">
      <c r="A117" s="10" t="s">
        <v>49</v>
      </c>
      <c r="B117" s="10" t="s">
        <v>46</v>
      </c>
      <c r="C117" s="11" t="s">
        <v>47</v>
      </c>
      <c r="D117" s="12">
        <v>0</v>
      </c>
      <c r="E117" s="12">
        <v>739</v>
      </c>
      <c r="F117" s="12">
        <v>616</v>
      </c>
      <c r="G117" s="12">
        <v>123</v>
      </c>
      <c r="H117" s="12">
        <v>83.355886332882278</v>
      </c>
      <c r="I117" s="26">
        <v>0</v>
      </c>
      <c r="J117" s="30">
        <f t="shared" si="2"/>
        <v>739</v>
      </c>
      <c r="K117" s="30">
        <f t="shared" si="3"/>
        <v>83.355886332882278</v>
      </c>
    </row>
    <row r="118" spans="1:11" ht="15" customHeight="1" x14ac:dyDescent="0.25">
      <c r="A118" s="50" t="s">
        <v>56</v>
      </c>
      <c r="B118" s="51"/>
      <c r="C118" s="51"/>
      <c r="D118" s="13">
        <v>0</v>
      </c>
      <c r="E118" s="13">
        <v>50237</v>
      </c>
      <c r="F118" s="13">
        <v>41841</v>
      </c>
      <c r="G118" s="13">
        <v>8396</v>
      </c>
      <c r="H118" s="13">
        <v>83.29</v>
      </c>
      <c r="I118" s="20">
        <v>0</v>
      </c>
      <c r="J118" s="31">
        <f t="shared" si="2"/>
        <v>50237</v>
      </c>
      <c r="K118" s="31">
        <f t="shared" si="3"/>
        <v>83.287218583912264</v>
      </c>
    </row>
    <row r="119" spans="1:11" ht="15" customHeight="1" x14ac:dyDescent="0.25">
      <c r="A119" s="10" t="s">
        <v>49</v>
      </c>
      <c r="B119" s="10" t="s">
        <v>30</v>
      </c>
      <c r="C119" s="11" t="s">
        <v>31</v>
      </c>
      <c r="D119" s="12">
        <v>0</v>
      </c>
      <c r="E119" s="12">
        <v>50237</v>
      </c>
      <c r="F119" s="12">
        <v>50237</v>
      </c>
      <c r="G119" s="12">
        <v>0</v>
      </c>
      <c r="H119" s="12">
        <v>100</v>
      </c>
      <c r="I119" s="26">
        <v>0</v>
      </c>
      <c r="J119" s="30">
        <f t="shared" si="2"/>
        <v>50237</v>
      </c>
      <c r="K119" s="30">
        <f t="shared" si="3"/>
        <v>100</v>
      </c>
    </row>
    <row r="120" spans="1:11" ht="15" customHeight="1" x14ac:dyDescent="0.25">
      <c r="A120" s="50" t="s">
        <v>57</v>
      </c>
      <c r="B120" s="51"/>
      <c r="C120" s="51"/>
      <c r="D120" s="13">
        <v>0</v>
      </c>
      <c r="E120" s="13">
        <v>50237</v>
      </c>
      <c r="F120" s="13">
        <v>50237</v>
      </c>
      <c r="G120" s="13">
        <v>0</v>
      </c>
      <c r="H120" s="13">
        <v>100</v>
      </c>
      <c r="I120" s="20">
        <v>0</v>
      </c>
      <c r="J120" s="31">
        <f t="shared" si="2"/>
        <v>50237</v>
      </c>
      <c r="K120" s="31">
        <f t="shared" si="3"/>
        <v>100</v>
      </c>
    </row>
    <row r="121" spans="1:11" ht="15" customHeight="1" x14ac:dyDescent="0.25">
      <c r="A121" s="10" t="s">
        <v>51</v>
      </c>
      <c r="B121" s="10" t="s">
        <v>10</v>
      </c>
      <c r="C121" s="11" t="s">
        <v>11</v>
      </c>
      <c r="D121" s="12">
        <v>9000</v>
      </c>
      <c r="E121" s="12">
        <v>12000</v>
      </c>
      <c r="F121" s="12">
        <v>6155.27</v>
      </c>
      <c r="G121" s="12">
        <v>5844.73</v>
      </c>
      <c r="H121" s="12">
        <v>51.293916666666668</v>
      </c>
      <c r="I121" s="26">
        <v>0</v>
      </c>
      <c r="J121" s="30">
        <f t="shared" si="2"/>
        <v>12000</v>
      </c>
      <c r="K121" s="30">
        <f t="shared" si="3"/>
        <v>51.293916666666675</v>
      </c>
    </row>
    <row r="122" spans="1:11" x14ac:dyDescent="0.25">
      <c r="A122" s="10" t="s">
        <v>51</v>
      </c>
      <c r="B122" s="10" t="s">
        <v>20</v>
      </c>
      <c r="C122" s="11" t="s">
        <v>21</v>
      </c>
      <c r="D122" s="12">
        <v>3000</v>
      </c>
      <c r="E122" s="12">
        <v>6000</v>
      </c>
      <c r="F122" s="12">
        <v>0</v>
      </c>
      <c r="G122" s="12">
        <v>6000</v>
      </c>
      <c r="H122" s="12">
        <v>0</v>
      </c>
      <c r="I122" s="26">
        <v>0</v>
      </c>
      <c r="J122" s="30">
        <f t="shared" si="2"/>
        <v>6000</v>
      </c>
      <c r="K122" s="30">
        <f t="shared" si="3"/>
        <v>0</v>
      </c>
    </row>
    <row r="123" spans="1:11" ht="15" customHeight="1" x14ac:dyDescent="0.25">
      <c r="A123" s="10" t="s">
        <v>51</v>
      </c>
      <c r="B123" s="10" t="s">
        <v>22</v>
      </c>
      <c r="C123" s="11" t="s">
        <v>23</v>
      </c>
      <c r="D123" s="12">
        <v>1600000</v>
      </c>
      <c r="E123" s="12">
        <v>1850000</v>
      </c>
      <c r="F123" s="12">
        <v>1470192</v>
      </c>
      <c r="G123" s="12">
        <v>379808</v>
      </c>
      <c r="H123" s="12">
        <v>79.469837837837844</v>
      </c>
      <c r="I123" s="26">
        <v>78000</v>
      </c>
      <c r="J123" s="30">
        <f t="shared" si="2"/>
        <v>1928000</v>
      </c>
      <c r="K123" s="30">
        <f t="shared" si="3"/>
        <v>76.254771784232361</v>
      </c>
    </row>
    <row r="124" spans="1:11" ht="15" customHeight="1" x14ac:dyDescent="0.25">
      <c r="A124" s="10" t="s">
        <v>51</v>
      </c>
      <c r="B124" s="10" t="s">
        <v>44</v>
      </c>
      <c r="C124" s="11" t="s">
        <v>45</v>
      </c>
      <c r="D124" s="12">
        <v>540000</v>
      </c>
      <c r="E124" s="12">
        <v>622000</v>
      </c>
      <c r="F124" s="12">
        <v>496116</v>
      </c>
      <c r="G124" s="12">
        <v>125884</v>
      </c>
      <c r="H124" s="12">
        <v>79.761414790996781</v>
      </c>
      <c r="I124" s="26">
        <v>20000</v>
      </c>
      <c r="J124" s="30">
        <f t="shared" si="2"/>
        <v>642000</v>
      </c>
      <c r="K124" s="30">
        <f t="shared" si="3"/>
        <v>77.276635514018693</v>
      </c>
    </row>
    <row r="125" spans="1:11" s="1" customFormat="1" ht="15" customHeight="1" x14ac:dyDescent="0.25">
      <c r="A125" s="10" t="s">
        <v>51</v>
      </c>
      <c r="B125" s="10">
        <v>558</v>
      </c>
      <c r="C125" s="23" t="s">
        <v>73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26">
        <v>27000</v>
      </c>
      <c r="J125" s="30">
        <f t="shared" si="2"/>
        <v>27000</v>
      </c>
      <c r="K125" s="30">
        <f t="shared" si="3"/>
        <v>0</v>
      </c>
    </row>
    <row r="126" spans="1:11" ht="15" customHeight="1" x14ac:dyDescent="0.25">
      <c r="A126" s="50" t="s">
        <v>56</v>
      </c>
      <c r="B126" s="51"/>
      <c r="C126" s="51"/>
      <c r="D126" s="13">
        <v>2152000</v>
      </c>
      <c r="E126" s="13">
        <v>2490000</v>
      </c>
      <c r="F126" s="13">
        <v>1972463.27</v>
      </c>
      <c r="G126" s="13">
        <v>517536.73</v>
      </c>
      <c r="H126" s="13">
        <v>79.22</v>
      </c>
      <c r="I126" s="31">
        <f>SUM(I121:I125)</f>
        <v>125000</v>
      </c>
      <c r="J126" s="31">
        <f t="shared" si="2"/>
        <v>2615000</v>
      </c>
      <c r="K126" s="31">
        <f t="shared" si="3"/>
        <v>75.428805736137676</v>
      </c>
    </row>
    <row r="127" spans="1:11" ht="15" customHeight="1" x14ac:dyDescent="0.25">
      <c r="A127" s="10" t="s">
        <v>51</v>
      </c>
      <c r="B127" s="10" t="s">
        <v>30</v>
      </c>
      <c r="C127" s="11" t="s">
        <v>31</v>
      </c>
      <c r="D127" s="12">
        <v>2152000</v>
      </c>
      <c r="E127" s="12">
        <v>2490000</v>
      </c>
      <c r="F127" s="12">
        <v>1972463.27</v>
      </c>
      <c r="G127" s="12">
        <v>517536.73</v>
      </c>
      <c r="H127" s="12">
        <v>79.215392369477911</v>
      </c>
      <c r="I127" s="26">
        <v>125000</v>
      </c>
      <c r="J127" s="30">
        <f t="shared" si="2"/>
        <v>2615000</v>
      </c>
      <c r="K127" s="30">
        <f t="shared" si="3"/>
        <v>75.428805736137676</v>
      </c>
    </row>
    <row r="128" spans="1:11" ht="15" customHeight="1" x14ac:dyDescent="0.25">
      <c r="A128" s="50" t="s">
        <v>57</v>
      </c>
      <c r="B128" s="51"/>
      <c r="C128" s="51"/>
      <c r="D128" s="13">
        <v>2152000</v>
      </c>
      <c r="E128" s="13">
        <v>2490000</v>
      </c>
      <c r="F128" s="13">
        <v>1972463.27</v>
      </c>
      <c r="G128" s="13">
        <v>517536.73</v>
      </c>
      <c r="H128" s="13">
        <v>79.22</v>
      </c>
      <c r="I128" s="20">
        <v>125000</v>
      </c>
      <c r="J128" s="31">
        <f t="shared" si="2"/>
        <v>2615000</v>
      </c>
      <c r="K128" s="31">
        <f t="shared" si="3"/>
        <v>75.428805736137676</v>
      </c>
    </row>
    <row r="129" spans="1:11" ht="15" customHeight="1" x14ac:dyDescent="0.25">
      <c r="A129" s="50" t="s">
        <v>64</v>
      </c>
      <c r="B129" s="51"/>
      <c r="C129" s="51"/>
      <c r="D129" s="13">
        <v>2727000</v>
      </c>
      <c r="E129" s="13">
        <v>3466033</v>
      </c>
      <c r="F129" s="13">
        <v>2536619.7000000002</v>
      </c>
      <c r="G129" s="13">
        <v>929413.3</v>
      </c>
      <c r="H129" s="13">
        <f>F129/E129*100</f>
        <v>73.185099507131071</v>
      </c>
      <c r="I129" s="13">
        <f>I92+I99+I106+I112+I118+I126</f>
        <v>31180</v>
      </c>
      <c r="J129" s="31">
        <f t="shared" si="2"/>
        <v>3497213</v>
      </c>
      <c r="K129" s="31">
        <f t="shared" si="3"/>
        <v>72.532605248808125</v>
      </c>
    </row>
    <row r="130" spans="1:11" ht="15" customHeight="1" x14ac:dyDescent="0.25">
      <c r="A130" s="50" t="s">
        <v>65</v>
      </c>
      <c r="B130" s="51"/>
      <c r="C130" s="51"/>
      <c r="D130" s="13">
        <v>2727000</v>
      </c>
      <c r="E130" s="13">
        <v>3466033</v>
      </c>
      <c r="F130" s="13">
        <v>2668712.27</v>
      </c>
      <c r="G130" s="13">
        <v>797320.73</v>
      </c>
      <c r="H130" s="13">
        <f>F130/E130*100</f>
        <v>76.996158720935441</v>
      </c>
      <c r="I130" s="13">
        <v>31180</v>
      </c>
      <c r="J130" s="31">
        <f t="shared" si="2"/>
        <v>3497213</v>
      </c>
      <c r="K130" s="31">
        <f t="shared" si="3"/>
        <v>76.309686313072717</v>
      </c>
    </row>
    <row r="131" spans="1:11" x14ac:dyDescent="0.25">
      <c r="A131" s="14" t="s">
        <v>9</v>
      </c>
      <c r="B131" s="14" t="s">
        <v>10</v>
      </c>
      <c r="C131" s="15" t="s">
        <v>11</v>
      </c>
      <c r="D131" s="16">
        <v>104000</v>
      </c>
      <c r="E131" s="16">
        <v>104000</v>
      </c>
      <c r="F131" s="16">
        <v>94023.62</v>
      </c>
      <c r="G131" s="16">
        <v>9976.3799999999992</v>
      </c>
      <c r="H131" s="16">
        <v>90.407326923076923</v>
      </c>
      <c r="I131" s="27">
        <v>0</v>
      </c>
      <c r="J131" s="33">
        <f t="shared" si="2"/>
        <v>104000</v>
      </c>
      <c r="K131" s="33">
        <f t="shared" si="3"/>
        <v>90.407326923076909</v>
      </c>
    </row>
    <row r="132" spans="1:11" x14ac:dyDescent="0.25">
      <c r="A132" s="14" t="s">
        <v>9</v>
      </c>
      <c r="B132" s="14" t="s">
        <v>12</v>
      </c>
      <c r="C132" s="15" t="s">
        <v>13</v>
      </c>
      <c r="D132" s="16">
        <v>176000</v>
      </c>
      <c r="E132" s="16">
        <v>176000</v>
      </c>
      <c r="F132" s="16">
        <v>78362.97</v>
      </c>
      <c r="G132" s="16">
        <v>97637.03</v>
      </c>
      <c r="H132" s="16">
        <v>44.524414772727276</v>
      </c>
      <c r="I132" s="27">
        <v>0</v>
      </c>
      <c r="J132" s="33">
        <f t="shared" si="2"/>
        <v>176000</v>
      </c>
      <c r="K132" s="33">
        <f t="shared" si="3"/>
        <v>44.524414772727269</v>
      </c>
    </row>
    <row r="133" spans="1:11" x14ac:dyDescent="0.25">
      <c r="A133" s="14" t="s">
        <v>9</v>
      </c>
      <c r="B133" s="14" t="s">
        <v>14</v>
      </c>
      <c r="C133" s="15" t="s">
        <v>15</v>
      </c>
      <c r="D133" s="16">
        <v>97000</v>
      </c>
      <c r="E133" s="16">
        <v>67000</v>
      </c>
      <c r="F133" s="16">
        <v>20543.400000000001</v>
      </c>
      <c r="G133" s="16">
        <v>46456.6</v>
      </c>
      <c r="H133" s="16">
        <v>30.66179104477612</v>
      </c>
      <c r="I133" s="27">
        <v>0</v>
      </c>
      <c r="J133" s="33">
        <f t="shared" si="2"/>
        <v>67000</v>
      </c>
      <c r="K133" s="33">
        <f t="shared" si="3"/>
        <v>30.66179104477612</v>
      </c>
    </row>
    <row r="134" spans="1:11" x14ac:dyDescent="0.25">
      <c r="A134" s="14" t="s">
        <v>9</v>
      </c>
      <c r="B134" s="14" t="s">
        <v>16</v>
      </c>
      <c r="C134" s="15" t="s">
        <v>17</v>
      </c>
      <c r="D134" s="16">
        <v>1500</v>
      </c>
      <c r="E134" s="16">
        <v>1500</v>
      </c>
      <c r="F134" s="16">
        <v>648</v>
      </c>
      <c r="G134" s="16">
        <v>852</v>
      </c>
      <c r="H134" s="16">
        <v>43.2</v>
      </c>
      <c r="I134" s="27">
        <v>0</v>
      </c>
      <c r="J134" s="33">
        <f t="shared" si="2"/>
        <v>1500</v>
      </c>
      <c r="K134" s="33">
        <f t="shared" si="3"/>
        <v>43.2</v>
      </c>
    </row>
    <row r="135" spans="1:11" x14ac:dyDescent="0.25">
      <c r="A135" s="14" t="s">
        <v>9</v>
      </c>
      <c r="B135" s="14" t="s">
        <v>18</v>
      </c>
      <c r="C135" s="15" t="s">
        <v>19</v>
      </c>
      <c r="D135" s="16">
        <v>15000</v>
      </c>
      <c r="E135" s="16">
        <v>10474</v>
      </c>
      <c r="F135" s="16">
        <v>4315</v>
      </c>
      <c r="G135" s="16">
        <v>6159</v>
      </c>
      <c r="H135" s="16">
        <v>41.197250334160778</v>
      </c>
      <c r="I135" s="27">
        <v>0</v>
      </c>
      <c r="J135" s="33">
        <f t="shared" si="2"/>
        <v>10474</v>
      </c>
      <c r="K135" s="33">
        <f t="shared" ref="K135:K186" si="4">F135/J135*100</f>
        <v>41.197250334160778</v>
      </c>
    </row>
    <row r="136" spans="1:11" ht="15" customHeight="1" x14ac:dyDescent="0.25">
      <c r="A136" s="14" t="s">
        <v>9</v>
      </c>
      <c r="B136" s="14" t="s">
        <v>20</v>
      </c>
      <c r="C136" s="15" t="s">
        <v>21</v>
      </c>
      <c r="D136" s="16">
        <v>84015</v>
      </c>
      <c r="E136" s="16">
        <v>102596</v>
      </c>
      <c r="F136" s="16">
        <v>77544.100000000006</v>
      </c>
      <c r="G136" s="16">
        <v>25051.9</v>
      </c>
      <c r="H136" s="16">
        <v>75.581991500643298</v>
      </c>
      <c r="I136" s="27">
        <v>0</v>
      </c>
      <c r="J136" s="33">
        <f t="shared" ref="J136:J186" si="5">E136+I136</f>
        <v>102596</v>
      </c>
      <c r="K136" s="33">
        <f t="shared" si="4"/>
        <v>75.581991500643312</v>
      </c>
    </row>
    <row r="137" spans="1:11" x14ac:dyDescent="0.25">
      <c r="A137" s="14" t="s">
        <v>9</v>
      </c>
      <c r="B137" s="14" t="s">
        <v>22</v>
      </c>
      <c r="C137" s="15" t="s">
        <v>23</v>
      </c>
      <c r="D137" s="16">
        <v>20000</v>
      </c>
      <c r="E137" s="16">
        <v>50000</v>
      </c>
      <c r="F137" s="16">
        <v>48100</v>
      </c>
      <c r="G137" s="16">
        <v>1900</v>
      </c>
      <c r="H137" s="16">
        <v>96.2</v>
      </c>
      <c r="I137" s="27">
        <v>0</v>
      </c>
      <c r="J137" s="33">
        <f t="shared" si="5"/>
        <v>50000</v>
      </c>
      <c r="K137" s="33">
        <f t="shared" si="4"/>
        <v>96.2</v>
      </c>
    </row>
    <row r="138" spans="1:11" ht="15" customHeight="1" x14ac:dyDescent="0.25">
      <c r="A138" s="14" t="s">
        <v>9</v>
      </c>
      <c r="B138" s="14" t="s">
        <v>26</v>
      </c>
      <c r="C138" s="15" t="s">
        <v>27</v>
      </c>
      <c r="D138" s="16">
        <v>75606</v>
      </c>
      <c r="E138" s="16">
        <v>61551</v>
      </c>
      <c r="F138" s="16">
        <v>52625</v>
      </c>
      <c r="G138" s="16">
        <v>8926</v>
      </c>
      <c r="H138" s="16">
        <v>85.498204740784061</v>
      </c>
      <c r="I138" s="27">
        <v>0</v>
      </c>
      <c r="J138" s="33">
        <f t="shared" si="5"/>
        <v>61551</v>
      </c>
      <c r="K138" s="33">
        <f t="shared" si="4"/>
        <v>85.498204740784061</v>
      </c>
    </row>
    <row r="139" spans="1:11" ht="15" customHeight="1" x14ac:dyDescent="0.25">
      <c r="A139" s="14" t="s">
        <v>9</v>
      </c>
      <c r="B139" s="14" t="s">
        <v>28</v>
      </c>
      <c r="C139" s="15" t="s">
        <v>29</v>
      </c>
      <c r="D139" s="16">
        <v>6879</v>
      </c>
      <c r="E139" s="16">
        <v>6879</v>
      </c>
      <c r="F139" s="16">
        <v>6879</v>
      </c>
      <c r="G139" s="16">
        <v>0</v>
      </c>
      <c r="H139" s="16">
        <v>100</v>
      </c>
      <c r="I139" s="27">
        <v>0</v>
      </c>
      <c r="J139" s="33">
        <f t="shared" si="5"/>
        <v>6879</v>
      </c>
      <c r="K139" s="33">
        <f t="shared" si="4"/>
        <v>100</v>
      </c>
    </row>
    <row r="140" spans="1:11" ht="15" customHeight="1" x14ac:dyDescent="0.25">
      <c r="A140" s="40" t="s">
        <v>56</v>
      </c>
      <c r="B140" s="41"/>
      <c r="C140" s="41"/>
      <c r="D140" s="17">
        <v>580000</v>
      </c>
      <c r="E140" s="17">
        <v>580000</v>
      </c>
      <c r="F140" s="17">
        <v>383041.09</v>
      </c>
      <c r="G140" s="17">
        <v>196958.91</v>
      </c>
      <c r="H140" s="17">
        <v>66.040000000000006</v>
      </c>
      <c r="I140" s="34">
        <v>0</v>
      </c>
      <c r="J140" s="35">
        <f t="shared" si="5"/>
        <v>580000</v>
      </c>
      <c r="K140" s="35">
        <f t="shared" si="4"/>
        <v>66.041567241379312</v>
      </c>
    </row>
    <row r="141" spans="1:11" ht="15" customHeight="1" x14ac:dyDescent="0.25">
      <c r="A141" s="14" t="s">
        <v>9</v>
      </c>
      <c r="B141" s="14" t="s">
        <v>30</v>
      </c>
      <c r="C141" s="15" t="s">
        <v>31</v>
      </c>
      <c r="D141" s="16">
        <v>580000</v>
      </c>
      <c r="E141" s="16">
        <v>580000</v>
      </c>
      <c r="F141" s="16">
        <v>580000</v>
      </c>
      <c r="G141" s="16">
        <v>0</v>
      </c>
      <c r="H141" s="16">
        <v>100</v>
      </c>
      <c r="I141" s="27">
        <v>0</v>
      </c>
      <c r="J141" s="33">
        <f t="shared" si="5"/>
        <v>580000</v>
      </c>
      <c r="K141" s="33">
        <f t="shared" si="4"/>
        <v>100</v>
      </c>
    </row>
    <row r="142" spans="1:11" ht="15" customHeight="1" x14ac:dyDescent="0.25">
      <c r="A142" s="40" t="s">
        <v>57</v>
      </c>
      <c r="B142" s="41"/>
      <c r="C142" s="41"/>
      <c r="D142" s="17">
        <v>580000</v>
      </c>
      <c r="E142" s="17">
        <v>580000</v>
      </c>
      <c r="F142" s="17">
        <v>580000</v>
      </c>
      <c r="G142" s="17">
        <v>0</v>
      </c>
      <c r="H142" s="17">
        <v>100</v>
      </c>
      <c r="I142" s="34">
        <v>0</v>
      </c>
      <c r="J142" s="35">
        <f t="shared" si="5"/>
        <v>580000</v>
      </c>
      <c r="K142" s="35">
        <f t="shared" si="4"/>
        <v>100</v>
      </c>
    </row>
    <row r="143" spans="1:11" x14ac:dyDescent="0.25">
      <c r="A143" s="14" t="s">
        <v>35</v>
      </c>
      <c r="B143" s="14" t="s">
        <v>10</v>
      </c>
      <c r="C143" s="18" t="s">
        <v>60</v>
      </c>
      <c r="D143" s="16">
        <v>380000</v>
      </c>
      <c r="E143" s="16">
        <v>380000</v>
      </c>
      <c r="F143" s="16">
        <v>337156.83</v>
      </c>
      <c r="G143" s="16">
        <f>E143-F143</f>
        <v>42843.169999999984</v>
      </c>
      <c r="H143" s="16">
        <v>88.73</v>
      </c>
      <c r="I143" s="27">
        <v>0</v>
      </c>
      <c r="J143" s="33">
        <f t="shared" si="5"/>
        <v>380000</v>
      </c>
      <c r="K143" s="33">
        <f t="shared" si="4"/>
        <v>88.725481578947381</v>
      </c>
    </row>
    <row r="144" spans="1:11" x14ac:dyDescent="0.25">
      <c r="A144" s="14" t="s">
        <v>35</v>
      </c>
      <c r="B144" s="14" t="s">
        <v>10</v>
      </c>
      <c r="C144" s="15" t="s">
        <v>11</v>
      </c>
      <c r="D144" s="16">
        <v>25000</v>
      </c>
      <c r="E144" s="16">
        <v>25000</v>
      </c>
      <c r="F144" s="16">
        <v>1524.12</v>
      </c>
      <c r="G144" s="16">
        <f>E144-F144</f>
        <v>23475.88</v>
      </c>
      <c r="H144" s="16">
        <f>F144/E144*100</f>
        <v>6.0964799999999997</v>
      </c>
      <c r="I144" s="27">
        <v>0</v>
      </c>
      <c r="J144" s="33">
        <f t="shared" si="5"/>
        <v>25000</v>
      </c>
      <c r="K144" s="33">
        <f t="shared" si="4"/>
        <v>6.0964799999999997</v>
      </c>
    </row>
    <row r="145" spans="1:11" ht="15" customHeight="1" x14ac:dyDescent="0.25">
      <c r="A145" s="14" t="s">
        <v>35</v>
      </c>
      <c r="B145" s="14" t="s">
        <v>16</v>
      </c>
      <c r="C145" s="15" t="s">
        <v>17</v>
      </c>
      <c r="D145" s="16">
        <v>500</v>
      </c>
      <c r="E145" s="16">
        <v>500</v>
      </c>
      <c r="F145" s="16">
        <v>0</v>
      </c>
      <c r="G145" s="16">
        <v>500</v>
      </c>
      <c r="H145" s="16">
        <v>0</v>
      </c>
      <c r="I145" s="27">
        <v>0</v>
      </c>
      <c r="J145" s="33">
        <f t="shared" si="5"/>
        <v>500</v>
      </c>
      <c r="K145" s="33">
        <f t="shared" si="4"/>
        <v>0</v>
      </c>
    </row>
    <row r="146" spans="1:11" x14ac:dyDescent="0.25">
      <c r="A146" s="14" t="s">
        <v>35</v>
      </c>
      <c r="B146" s="14" t="s">
        <v>18</v>
      </c>
      <c r="C146" s="15" t="s">
        <v>19</v>
      </c>
      <c r="D146" s="16">
        <v>1500</v>
      </c>
      <c r="E146" s="16">
        <v>1500</v>
      </c>
      <c r="F146" s="16">
        <v>0</v>
      </c>
      <c r="G146" s="16">
        <v>1500</v>
      </c>
      <c r="H146" s="16">
        <v>0</v>
      </c>
      <c r="I146" s="27">
        <v>0</v>
      </c>
      <c r="J146" s="33">
        <f t="shared" si="5"/>
        <v>1500</v>
      </c>
      <c r="K146" s="33">
        <f t="shared" si="4"/>
        <v>0</v>
      </c>
    </row>
    <row r="147" spans="1:11" x14ac:dyDescent="0.25">
      <c r="A147" s="14" t="s">
        <v>35</v>
      </c>
      <c r="B147" s="14" t="s">
        <v>20</v>
      </c>
      <c r="C147" s="15" t="s">
        <v>21</v>
      </c>
      <c r="D147" s="16">
        <v>2000</v>
      </c>
      <c r="E147" s="16">
        <v>2000</v>
      </c>
      <c r="F147" s="16">
        <v>425</v>
      </c>
      <c r="G147" s="16">
        <v>1575</v>
      </c>
      <c r="H147" s="16">
        <v>21.25</v>
      </c>
      <c r="I147" s="27">
        <v>0</v>
      </c>
      <c r="J147" s="33">
        <f t="shared" si="5"/>
        <v>2000</v>
      </c>
      <c r="K147" s="33">
        <f t="shared" si="4"/>
        <v>21.25</v>
      </c>
    </row>
    <row r="148" spans="1:11" ht="15" customHeight="1" x14ac:dyDescent="0.25">
      <c r="A148" s="14" t="s">
        <v>35</v>
      </c>
      <c r="B148" s="14" t="s">
        <v>26</v>
      </c>
      <c r="C148" s="15" t="s">
        <v>27</v>
      </c>
      <c r="D148" s="16">
        <v>111000</v>
      </c>
      <c r="E148" s="16">
        <v>111000</v>
      </c>
      <c r="F148" s="16">
        <v>35420</v>
      </c>
      <c r="G148" s="16">
        <v>75580</v>
      </c>
      <c r="H148" s="16">
        <v>31.90990990990991</v>
      </c>
      <c r="I148" s="27">
        <v>22599</v>
      </c>
      <c r="J148" s="33">
        <f t="shared" si="5"/>
        <v>133599</v>
      </c>
      <c r="K148" s="33">
        <f t="shared" si="4"/>
        <v>26.512174492324043</v>
      </c>
    </row>
    <row r="149" spans="1:11" x14ac:dyDescent="0.25">
      <c r="A149" s="40" t="s">
        <v>56</v>
      </c>
      <c r="B149" s="41"/>
      <c r="C149" s="41"/>
      <c r="D149" s="17">
        <v>520000</v>
      </c>
      <c r="E149" s="17">
        <v>520000</v>
      </c>
      <c r="F149" s="17">
        <v>374525.95</v>
      </c>
      <c r="G149" s="17">
        <v>145474.04999999999</v>
      </c>
      <c r="H149" s="17">
        <v>72.02</v>
      </c>
      <c r="I149" s="35">
        <f>SUM(I148)</f>
        <v>22599</v>
      </c>
      <c r="J149" s="35">
        <f t="shared" si="5"/>
        <v>542599</v>
      </c>
      <c r="K149" s="35">
        <f t="shared" si="4"/>
        <v>69.024445308598061</v>
      </c>
    </row>
    <row r="150" spans="1:11" ht="15" customHeight="1" x14ac:dyDescent="0.25">
      <c r="A150" s="14" t="s">
        <v>35</v>
      </c>
      <c r="B150" s="14" t="s">
        <v>36</v>
      </c>
      <c r="C150" s="18" t="s">
        <v>61</v>
      </c>
      <c r="D150" s="16">
        <v>380000</v>
      </c>
      <c r="E150" s="16">
        <v>380000</v>
      </c>
      <c r="F150" s="16">
        <v>311679</v>
      </c>
      <c r="G150" s="16">
        <f>E150-F150</f>
        <v>68321</v>
      </c>
      <c r="H150" s="16">
        <v>82.02</v>
      </c>
      <c r="I150" s="27">
        <v>0</v>
      </c>
      <c r="J150" s="33">
        <f t="shared" si="5"/>
        <v>380000</v>
      </c>
      <c r="K150" s="33">
        <f t="shared" si="4"/>
        <v>82.020789473684204</v>
      </c>
    </row>
    <row r="151" spans="1:11" x14ac:dyDescent="0.25">
      <c r="A151" s="14" t="s">
        <v>35</v>
      </c>
      <c r="B151" s="14" t="s">
        <v>36</v>
      </c>
      <c r="C151" s="15" t="s">
        <v>37</v>
      </c>
      <c r="D151" s="16">
        <v>138000</v>
      </c>
      <c r="E151" s="16">
        <v>138000</v>
      </c>
      <c r="F151" s="16">
        <v>135638</v>
      </c>
      <c r="G151" s="16">
        <f>E151-F151</f>
        <v>2362</v>
      </c>
      <c r="H151" s="16">
        <f>F151/E151*100</f>
        <v>98.288405797101447</v>
      </c>
      <c r="I151" s="27">
        <v>0</v>
      </c>
      <c r="J151" s="33">
        <f t="shared" si="5"/>
        <v>138000</v>
      </c>
      <c r="K151" s="33">
        <f t="shared" si="4"/>
        <v>98.288405797101447</v>
      </c>
    </row>
    <row r="152" spans="1:11" x14ac:dyDescent="0.25">
      <c r="A152" s="14" t="s">
        <v>35</v>
      </c>
      <c r="B152" s="14" t="s">
        <v>38</v>
      </c>
      <c r="C152" s="15" t="s">
        <v>39</v>
      </c>
      <c r="D152" s="16">
        <v>2000</v>
      </c>
      <c r="E152" s="16">
        <v>2000</v>
      </c>
      <c r="F152" s="16">
        <v>1426</v>
      </c>
      <c r="G152" s="16">
        <v>574</v>
      </c>
      <c r="H152" s="16">
        <v>71.3</v>
      </c>
      <c r="I152" s="27">
        <v>0</v>
      </c>
      <c r="J152" s="33">
        <f t="shared" si="5"/>
        <v>2000</v>
      </c>
      <c r="K152" s="33">
        <f t="shared" si="4"/>
        <v>71.3</v>
      </c>
    </row>
    <row r="153" spans="1:11" ht="15" customHeight="1" x14ac:dyDescent="0.25">
      <c r="A153" s="14" t="s">
        <v>35</v>
      </c>
      <c r="B153" s="14" t="s">
        <v>33</v>
      </c>
      <c r="C153" s="15" t="s">
        <v>34</v>
      </c>
      <c r="D153" s="16">
        <v>0</v>
      </c>
      <c r="E153" s="16">
        <v>0</v>
      </c>
      <c r="F153" s="16">
        <v>22599</v>
      </c>
      <c r="G153" s="16">
        <v>-22599</v>
      </c>
      <c r="H153" s="16">
        <v>0</v>
      </c>
      <c r="I153" s="27">
        <v>22599</v>
      </c>
      <c r="J153" s="33">
        <f t="shared" si="5"/>
        <v>22599</v>
      </c>
      <c r="K153" s="33">
        <f t="shared" si="4"/>
        <v>100</v>
      </c>
    </row>
    <row r="154" spans="1:11" x14ac:dyDescent="0.25">
      <c r="A154" s="40" t="s">
        <v>57</v>
      </c>
      <c r="B154" s="41"/>
      <c r="C154" s="41"/>
      <c r="D154" s="17">
        <v>520000</v>
      </c>
      <c r="E154" s="17">
        <v>520000</v>
      </c>
      <c r="F154" s="17">
        <v>471342</v>
      </c>
      <c r="G154" s="17">
        <v>48658</v>
      </c>
      <c r="H154" s="17">
        <v>90.64</v>
      </c>
      <c r="I154" s="35">
        <f>SUM(I150:I153)</f>
        <v>22599</v>
      </c>
      <c r="J154" s="35">
        <f t="shared" si="5"/>
        <v>542599</v>
      </c>
      <c r="K154" s="35">
        <f t="shared" si="4"/>
        <v>86.867465660644413</v>
      </c>
    </row>
    <row r="155" spans="1:11" x14ac:dyDescent="0.25">
      <c r="A155" s="14" t="s">
        <v>43</v>
      </c>
      <c r="B155" s="14" t="s">
        <v>10</v>
      </c>
      <c r="C155" s="15" t="s">
        <v>11</v>
      </c>
      <c r="D155" s="16">
        <v>0</v>
      </c>
      <c r="E155" s="16">
        <v>10000</v>
      </c>
      <c r="F155" s="16">
        <v>4692</v>
      </c>
      <c r="G155" s="16">
        <v>5308</v>
      </c>
      <c r="H155" s="16">
        <v>46.92</v>
      </c>
      <c r="I155" s="27">
        <v>0</v>
      </c>
      <c r="J155" s="33">
        <f t="shared" si="5"/>
        <v>10000</v>
      </c>
      <c r="K155" s="33">
        <f t="shared" si="4"/>
        <v>46.92</v>
      </c>
    </row>
    <row r="156" spans="1:11" x14ac:dyDescent="0.25">
      <c r="A156" s="14" t="s">
        <v>43</v>
      </c>
      <c r="B156" s="14" t="s">
        <v>16</v>
      </c>
      <c r="C156" s="15" t="s">
        <v>17</v>
      </c>
      <c r="D156" s="16">
        <v>0</v>
      </c>
      <c r="E156" s="16">
        <v>1000</v>
      </c>
      <c r="F156" s="16">
        <v>628</v>
      </c>
      <c r="G156" s="16">
        <v>372</v>
      </c>
      <c r="H156" s="16">
        <v>62.8</v>
      </c>
      <c r="I156" s="27">
        <v>0</v>
      </c>
      <c r="J156" s="33">
        <f t="shared" si="5"/>
        <v>1000</v>
      </c>
      <c r="K156" s="33">
        <f t="shared" si="4"/>
        <v>62.8</v>
      </c>
    </row>
    <row r="157" spans="1:11" ht="15" customHeight="1" x14ac:dyDescent="0.25">
      <c r="A157" s="14" t="s">
        <v>43</v>
      </c>
      <c r="B157" s="14" t="s">
        <v>20</v>
      </c>
      <c r="C157" s="15" t="s">
        <v>21</v>
      </c>
      <c r="D157" s="16">
        <v>0</v>
      </c>
      <c r="E157" s="16">
        <v>22086</v>
      </c>
      <c r="F157" s="16">
        <v>1820</v>
      </c>
      <c r="G157" s="16">
        <v>20266</v>
      </c>
      <c r="H157" s="16">
        <v>8.2405143529837908</v>
      </c>
      <c r="I157" s="27">
        <v>0</v>
      </c>
      <c r="J157" s="33">
        <f>E157+I157</f>
        <v>22086</v>
      </c>
      <c r="K157" s="33">
        <f t="shared" si="4"/>
        <v>8.2405143529837908</v>
      </c>
    </row>
    <row r="158" spans="1:11" x14ac:dyDescent="0.25">
      <c r="A158" s="14" t="s">
        <v>43</v>
      </c>
      <c r="B158" s="14" t="s">
        <v>22</v>
      </c>
      <c r="C158" s="15" t="s">
        <v>23</v>
      </c>
      <c r="D158" s="16">
        <v>0</v>
      </c>
      <c r="E158" s="16">
        <v>187611</v>
      </c>
      <c r="F158" s="16">
        <v>88820</v>
      </c>
      <c r="G158" s="16">
        <v>98791</v>
      </c>
      <c r="H158" s="16">
        <v>47.34263982389092</v>
      </c>
      <c r="I158" s="27">
        <v>90000</v>
      </c>
      <c r="J158" s="33">
        <f t="shared" si="5"/>
        <v>277611</v>
      </c>
      <c r="K158" s="33">
        <f t="shared" si="4"/>
        <v>31.994409443429834</v>
      </c>
    </row>
    <row r="159" spans="1:11" ht="15" customHeight="1" x14ac:dyDescent="0.25">
      <c r="A159" s="14" t="s">
        <v>43</v>
      </c>
      <c r="B159" s="14" t="s">
        <v>44</v>
      </c>
      <c r="C159" s="15" t="s">
        <v>45</v>
      </c>
      <c r="D159" s="16">
        <v>0</v>
      </c>
      <c r="E159" s="16">
        <v>63787</v>
      </c>
      <c r="F159" s="16">
        <v>30129</v>
      </c>
      <c r="G159" s="16">
        <v>33658</v>
      </c>
      <c r="H159" s="16">
        <v>47.233762365372257</v>
      </c>
      <c r="I159" s="27">
        <v>31000</v>
      </c>
      <c r="J159" s="33">
        <f t="shared" si="5"/>
        <v>94787</v>
      </c>
      <c r="K159" s="33">
        <f t="shared" si="4"/>
        <v>31.786004409887429</v>
      </c>
    </row>
    <row r="160" spans="1:11" ht="15" customHeight="1" x14ac:dyDescent="0.25">
      <c r="A160" s="14" t="s">
        <v>43</v>
      </c>
      <c r="B160" s="14" t="s">
        <v>46</v>
      </c>
      <c r="C160" s="15" t="s">
        <v>47</v>
      </c>
      <c r="D160" s="16">
        <v>0</v>
      </c>
      <c r="E160" s="16">
        <v>3752</v>
      </c>
      <c r="F160" s="16">
        <v>1776</v>
      </c>
      <c r="G160" s="16">
        <v>1976</v>
      </c>
      <c r="H160" s="16">
        <v>47.334754797441363</v>
      </c>
      <c r="I160" s="27">
        <v>1800</v>
      </c>
      <c r="J160" s="33">
        <f t="shared" si="5"/>
        <v>5552</v>
      </c>
      <c r="K160" s="33">
        <f t="shared" si="4"/>
        <v>31.988472622478387</v>
      </c>
    </row>
    <row r="161" spans="1:11" x14ac:dyDescent="0.25">
      <c r="A161" s="40" t="s">
        <v>56</v>
      </c>
      <c r="B161" s="41"/>
      <c r="C161" s="41"/>
      <c r="D161" s="17">
        <v>0</v>
      </c>
      <c r="E161" s="17">
        <v>288236</v>
      </c>
      <c r="F161" s="17">
        <v>127865</v>
      </c>
      <c r="G161" s="17">
        <v>160371</v>
      </c>
      <c r="H161" s="17">
        <v>44.36</v>
      </c>
      <c r="I161" s="35">
        <f>SUM(I158:I160)</f>
        <v>122800</v>
      </c>
      <c r="J161" s="35">
        <f t="shared" si="5"/>
        <v>411036</v>
      </c>
      <c r="K161" s="35">
        <f t="shared" si="4"/>
        <v>31.107980809466813</v>
      </c>
    </row>
    <row r="162" spans="1:11" ht="15" customHeight="1" x14ac:dyDescent="0.25">
      <c r="A162" s="14" t="s">
        <v>43</v>
      </c>
      <c r="B162" s="14" t="s">
        <v>30</v>
      </c>
      <c r="C162" s="15" t="s">
        <v>31</v>
      </c>
      <c r="D162" s="16">
        <v>0</v>
      </c>
      <c r="E162" s="16">
        <v>288236</v>
      </c>
      <c r="F162" s="16">
        <v>0</v>
      </c>
      <c r="G162" s="16">
        <v>288236</v>
      </c>
      <c r="H162" s="16">
        <v>0</v>
      </c>
      <c r="I162" s="27">
        <v>122800</v>
      </c>
      <c r="J162" s="33">
        <f t="shared" si="5"/>
        <v>411036</v>
      </c>
      <c r="K162" s="33">
        <f t="shared" si="4"/>
        <v>0</v>
      </c>
    </row>
    <row r="163" spans="1:11" ht="15" customHeight="1" x14ac:dyDescent="0.25">
      <c r="A163" s="40" t="s">
        <v>57</v>
      </c>
      <c r="B163" s="41"/>
      <c r="C163" s="41"/>
      <c r="D163" s="17">
        <v>0</v>
      </c>
      <c r="E163" s="17">
        <v>288236</v>
      </c>
      <c r="F163" s="17">
        <v>0</v>
      </c>
      <c r="G163" s="17">
        <v>288236</v>
      </c>
      <c r="H163" s="17">
        <v>0</v>
      </c>
      <c r="I163" s="34">
        <v>122800</v>
      </c>
      <c r="J163" s="35">
        <f t="shared" si="5"/>
        <v>411036</v>
      </c>
      <c r="K163" s="35">
        <f t="shared" si="4"/>
        <v>0</v>
      </c>
    </row>
    <row r="164" spans="1:11" x14ac:dyDescent="0.25">
      <c r="A164" s="14" t="s">
        <v>58</v>
      </c>
      <c r="B164" s="14" t="s">
        <v>22</v>
      </c>
      <c r="C164" s="15" t="s">
        <v>23</v>
      </c>
      <c r="D164" s="16">
        <v>0</v>
      </c>
      <c r="E164" s="16">
        <v>151889</v>
      </c>
      <c r="F164" s="16">
        <v>107651</v>
      </c>
      <c r="G164" s="16">
        <v>44238</v>
      </c>
      <c r="H164" s="16">
        <v>70.874783559046406</v>
      </c>
      <c r="I164" s="27">
        <v>77298</v>
      </c>
      <c r="J164" s="33">
        <f t="shared" si="5"/>
        <v>229187</v>
      </c>
      <c r="K164" s="33">
        <f t="shared" si="4"/>
        <v>46.970814225937772</v>
      </c>
    </row>
    <row r="165" spans="1:11" ht="15" customHeight="1" x14ac:dyDescent="0.25">
      <c r="A165" s="14" t="s">
        <v>58</v>
      </c>
      <c r="B165" s="14" t="s">
        <v>44</v>
      </c>
      <c r="C165" s="15" t="s">
        <v>45</v>
      </c>
      <c r="D165" s="16">
        <v>0</v>
      </c>
      <c r="E165" s="16">
        <v>51642</v>
      </c>
      <c r="F165" s="16">
        <v>36455</v>
      </c>
      <c r="G165" s="16">
        <v>15187</v>
      </c>
      <c r="H165" s="16">
        <v>70.59176639169668</v>
      </c>
      <c r="I165" s="27">
        <v>26126</v>
      </c>
      <c r="J165" s="33">
        <f t="shared" si="5"/>
        <v>77768</v>
      </c>
      <c r="K165" s="33">
        <f t="shared" si="4"/>
        <v>46.876607344923357</v>
      </c>
    </row>
    <row r="166" spans="1:11" ht="15" customHeight="1" x14ac:dyDescent="0.25">
      <c r="A166" s="14" t="s">
        <v>58</v>
      </c>
      <c r="B166" s="14" t="s">
        <v>46</v>
      </c>
      <c r="C166" s="15" t="s">
        <v>47</v>
      </c>
      <c r="D166" s="16">
        <v>0</v>
      </c>
      <c r="E166" s="16">
        <v>3037</v>
      </c>
      <c r="F166" s="16">
        <v>2153</v>
      </c>
      <c r="G166" s="16">
        <v>884</v>
      </c>
      <c r="H166" s="16">
        <v>70.89232795521896</v>
      </c>
      <c r="I166" s="27">
        <v>1546</v>
      </c>
      <c r="J166" s="33">
        <f t="shared" si="5"/>
        <v>4583</v>
      </c>
      <c r="K166" s="33">
        <f t="shared" si="4"/>
        <v>46.977962033602445</v>
      </c>
    </row>
    <row r="167" spans="1:11" x14ac:dyDescent="0.25">
      <c r="A167" s="40" t="s">
        <v>56</v>
      </c>
      <c r="B167" s="41"/>
      <c r="C167" s="41"/>
      <c r="D167" s="17">
        <v>0</v>
      </c>
      <c r="E167" s="17">
        <v>206568</v>
      </c>
      <c r="F167" s="17">
        <v>146259</v>
      </c>
      <c r="G167" s="17">
        <v>60309</v>
      </c>
      <c r="H167" s="17">
        <v>70.8</v>
      </c>
      <c r="I167" s="35">
        <f>SUM(I164:I166)</f>
        <v>104970</v>
      </c>
      <c r="J167" s="35">
        <f t="shared" si="5"/>
        <v>311538</v>
      </c>
      <c r="K167" s="35">
        <f t="shared" si="4"/>
        <v>46.947402885041313</v>
      </c>
    </row>
    <row r="168" spans="1:11" ht="15" customHeight="1" x14ac:dyDescent="0.25">
      <c r="A168" s="14" t="s">
        <v>58</v>
      </c>
      <c r="B168" s="14" t="s">
        <v>30</v>
      </c>
      <c r="C168" s="15" t="s">
        <v>31</v>
      </c>
      <c r="D168" s="16">
        <v>0</v>
      </c>
      <c r="E168" s="16">
        <v>206568</v>
      </c>
      <c r="F168" s="16">
        <v>201336</v>
      </c>
      <c r="G168" s="16">
        <v>5232</v>
      </c>
      <c r="H168" s="16">
        <v>97.467177878471006</v>
      </c>
      <c r="I168" s="27">
        <v>104970</v>
      </c>
      <c r="J168" s="33">
        <f t="shared" si="5"/>
        <v>311538</v>
      </c>
      <c r="K168" s="33">
        <f t="shared" si="4"/>
        <v>64.626466113283129</v>
      </c>
    </row>
    <row r="169" spans="1:11" ht="15" customHeight="1" x14ac:dyDescent="0.25">
      <c r="A169" s="40" t="s">
        <v>57</v>
      </c>
      <c r="B169" s="41"/>
      <c r="C169" s="41"/>
      <c r="D169" s="17">
        <v>0</v>
      </c>
      <c r="E169" s="17">
        <v>206568</v>
      </c>
      <c r="F169" s="17">
        <v>201336</v>
      </c>
      <c r="G169" s="17">
        <v>5232</v>
      </c>
      <c r="H169" s="17">
        <v>97.47</v>
      </c>
      <c r="I169" s="34">
        <v>104970</v>
      </c>
      <c r="J169" s="35">
        <f t="shared" si="5"/>
        <v>311538</v>
      </c>
      <c r="K169" s="35">
        <f t="shared" si="4"/>
        <v>64.626466113283129</v>
      </c>
    </row>
    <row r="170" spans="1:11" x14ac:dyDescent="0.25">
      <c r="A170" s="14" t="s">
        <v>49</v>
      </c>
      <c r="B170" s="14" t="s">
        <v>22</v>
      </c>
      <c r="C170" s="15" t="s">
        <v>23</v>
      </c>
      <c r="D170" s="16">
        <v>0</v>
      </c>
      <c r="E170" s="16">
        <v>51806</v>
      </c>
      <c r="F170" s="16">
        <v>43173</v>
      </c>
      <c r="G170" s="16">
        <v>8633</v>
      </c>
      <c r="H170" s="16">
        <v>83.335907037794854</v>
      </c>
      <c r="I170" s="27">
        <v>0</v>
      </c>
      <c r="J170" s="33">
        <f t="shared" si="5"/>
        <v>51806</v>
      </c>
      <c r="K170" s="33">
        <f t="shared" si="4"/>
        <v>83.335907037794854</v>
      </c>
    </row>
    <row r="171" spans="1:11" ht="15" customHeight="1" x14ac:dyDescent="0.25">
      <c r="A171" s="14" t="s">
        <v>49</v>
      </c>
      <c r="B171" s="14" t="s">
        <v>44</v>
      </c>
      <c r="C171" s="15" t="s">
        <v>45</v>
      </c>
      <c r="D171" s="16">
        <v>0</v>
      </c>
      <c r="E171" s="16">
        <v>17614</v>
      </c>
      <c r="F171" s="16">
        <v>14648</v>
      </c>
      <c r="G171" s="16">
        <v>2966</v>
      </c>
      <c r="H171" s="16">
        <v>83.161121834904051</v>
      </c>
      <c r="I171" s="27">
        <v>0</v>
      </c>
      <c r="J171" s="33">
        <f t="shared" si="5"/>
        <v>17614</v>
      </c>
      <c r="K171" s="33">
        <f t="shared" si="4"/>
        <v>83.161121834904051</v>
      </c>
    </row>
    <row r="172" spans="1:11" ht="15" customHeight="1" x14ac:dyDescent="0.25">
      <c r="A172" s="14" t="s">
        <v>49</v>
      </c>
      <c r="B172" s="14" t="s">
        <v>46</v>
      </c>
      <c r="C172" s="15" t="s">
        <v>47</v>
      </c>
      <c r="D172" s="16">
        <v>0</v>
      </c>
      <c r="E172" s="16">
        <v>1036</v>
      </c>
      <c r="F172" s="16">
        <v>863</v>
      </c>
      <c r="G172" s="16">
        <v>173</v>
      </c>
      <c r="H172" s="16">
        <v>83.301158301158296</v>
      </c>
      <c r="I172" s="27">
        <v>0</v>
      </c>
      <c r="J172" s="33">
        <f t="shared" si="5"/>
        <v>1036</v>
      </c>
      <c r="K172" s="33">
        <f t="shared" si="4"/>
        <v>83.301158301158296</v>
      </c>
    </row>
    <row r="173" spans="1:11" x14ac:dyDescent="0.25">
      <c r="A173" s="40" t="s">
        <v>56</v>
      </c>
      <c r="B173" s="41"/>
      <c r="C173" s="41"/>
      <c r="D173" s="17">
        <v>0</v>
      </c>
      <c r="E173" s="17">
        <v>70456</v>
      </c>
      <c r="F173" s="17">
        <v>58684</v>
      </c>
      <c r="G173" s="17">
        <v>11772</v>
      </c>
      <c r="H173" s="17">
        <v>83.29</v>
      </c>
      <c r="I173" s="34">
        <v>0</v>
      </c>
      <c r="J173" s="35">
        <f t="shared" si="5"/>
        <v>70456</v>
      </c>
      <c r="K173" s="35">
        <f t="shared" si="4"/>
        <v>83.291699784262519</v>
      </c>
    </row>
    <row r="174" spans="1:11" ht="15" customHeight="1" x14ac:dyDescent="0.25">
      <c r="A174" s="14" t="s">
        <v>49</v>
      </c>
      <c r="B174" s="14" t="s">
        <v>30</v>
      </c>
      <c r="C174" s="15" t="s">
        <v>31</v>
      </c>
      <c r="D174" s="16">
        <v>0</v>
      </c>
      <c r="E174" s="16">
        <v>70456</v>
      </c>
      <c r="F174" s="16">
        <v>70456</v>
      </c>
      <c r="G174" s="16">
        <v>0</v>
      </c>
      <c r="H174" s="16">
        <v>100</v>
      </c>
      <c r="I174" s="27">
        <v>0</v>
      </c>
      <c r="J174" s="33">
        <f t="shared" si="5"/>
        <v>70456</v>
      </c>
      <c r="K174" s="33">
        <f t="shared" si="4"/>
        <v>100</v>
      </c>
    </row>
    <row r="175" spans="1:11" x14ac:dyDescent="0.25">
      <c r="A175" s="40" t="s">
        <v>57</v>
      </c>
      <c r="B175" s="41"/>
      <c r="C175" s="41"/>
      <c r="D175" s="17">
        <v>0</v>
      </c>
      <c r="E175" s="17">
        <v>70456</v>
      </c>
      <c r="F175" s="17">
        <v>70456</v>
      </c>
      <c r="G175" s="17">
        <v>0</v>
      </c>
      <c r="H175" s="17">
        <v>100</v>
      </c>
      <c r="I175" s="34">
        <v>0</v>
      </c>
      <c r="J175" s="35">
        <f t="shared" si="5"/>
        <v>70456</v>
      </c>
      <c r="K175" s="35">
        <f t="shared" si="4"/>
        <v>100</v>
      </c>
    </row>
    <row r="176" spans="1:11" ht="15" customHeight="1" x14ac:dyDescent="0.25">
      <c r="A176" s="14" t="s">
        <v>51</v>
      </c>
      <c r="B176" s="14" t="s">
        <v>10</v>
      </c>
      <c r="C176" s="15" t="s">
        <v>11</v>
      </c>
      <c r="D176" s="16">
        <v>12000</v>
      </c>
      <c r="E176" s="16">
        <v>20000</v>
      </c>
      <c r="F176" s="16">
        <v>9292.16</v>
      </c>
      <c r="G176" s="16">
        <v>10707.84</v>
      </c>
      <c r="H176" s="16">
        <v>46.460799999999999</v>
      </c>
      <c r="I176" s="27">
        <v>0</v>
      </c>
      <c r="J176" s="33">
        <f t="shared" si="5"/>
        <v>20000</v>
      </c>
      <c r="K176" s="33">
        <f t="shared" si="4"/>
        <v>46.460799999999999</v>
      </c>
    </row>
    <row r="177" spans="1:11" x14ac:dyDescent="0.25">
      <c r="A177" s="14" t="s">
        <v>51</v>
      </c>
      <c r="B177" s="14" t="s">
        <v>20</v>
      </c>
      <c r="C177" s="15" t="s">
        <v>21</v>
      </c>
      <c r="D177" s="16">
        <v>3000</v>
      </c>
      <c r="E177" s="16">
        <v>5000</v>
      </c>
      <c r="F177" s="16">
        <v>3860</v>
      </c>
      <c r="G177" s="16">
        <v>1140</v>
      </c>
      <c r="H177" s="16">
        <v>77.2</v>
      </c>
      <c r="I177" s="27">
        <v>0</v>
      </c>
      <c r="J177" s="33">
        <f t="shared" si="5"/>
        <v>5000</v>
      </c>
      <c r="K177" s="33">
        <f t="shared" si="4"/>
        <v>77.2</v>
      </c>
    </row>
    <row r="178" spans="1:11" ht="15" customHeight="1" x14ac:dyDescent="0.25">
      <c r="A178" s="14" t="s">
        <v>51</v>
      </c>
      <c r="B178" s="14" t="s">
        <v>22</v>
      </c>
      <c r="C178" s="15" t="s">
        <v>23</v>
      </c>
      <c r="D178" s="16">
        <v>2420000</v>
      </c>
      <c r="E178" s="16">
        <v>2800000</v>
      </c>
      <c r="F178" s="16">
        <v>2291950</v>
      </c>
      <c r="G178" s="16">
        <v>508050</v>
      </c>
      <c r="H178" s="16">
        <v>81.855357142857144</v>
      </c>
      <c r="I178" s="27">
        <v>150000</v>
      </c>
      <c r="J178" s="33">
        <f t="shared" si="5"/>
        <v>2950000</v>
      </c>
      <c r="K178" s="33">
        <f t="shared" si="4"/>
        <v>77.693220338983053</v>
      </c>
    </row>
    <row r="179" spans="1:11" ht="15" customHeight="1" x14ac:dyDescent="0.25">
      <c r="A179" s="14" t="s">
        <v>51</v>
      </c>
      <c r="B179" s="14" t="s">
        <v>44</v>
      </c>
      <c r="C179" s="15" t="s">
        <v>45</v>
      </c>
      <c r="D179" s="16">
        <v>820000</v>
      </c>
      <c r="E179" s="16">
        <v>943000</v>
      </c>
      <c r="F179" s="16">
        <v>776911</v>
      </c>
      <c r="G179" s="16">
        <v>166089</v>
      </c>
      <c r="H179" s="16">
        <v>82.387168610816545</v>
      </c>
      <c r="I179" s="27">
        <v>45000</v>
      </c>
      <c r="J179" s="33">
        <f t="shared" si="5"/>
        <v>988000</v>
      </c>
      <c r="K179" s="33">
        <f t="shared" si="4"/>
        <v>78.634716599190284</v>
      </c>
    </row>
    <row r="180" spans="1:11" ht="15" customHeight="1" x14ac:dyDescent="0.25">
      <c r="A180" s="40" t="s">
        <v>56</v>
      </c>
      <c r="B180" s="41"/>
      <c r="C180" s="41"/>
      <c r="D180" s="17">
        <v>3255000</v>
      </c>
      <c r="E180" s="17">
        <v>3768000</v>
      </c>
      <c r="F180" s="17">
        <v>3082013.16</v>
      </c>
      <c r="G180" s="17">
        <v>685986.84</v>
      </c>
      <c r="H180" s="17">
        <v>81.790000000000006</v>
      </c>
      <c r="I180" s="34">
        <f>SUM(I176:I179)</f>
        <v>195000</v>
      </c>
      <c r="J180" s="35">
        <f t="shared" si="5"/>
        <v>3963000</v>
      </c>
      <c r="K180" s="35">
        <f t="shared" si="4"/>
        <v>77.769698713096147</v>
      </c>
    </row>
    <row r="181" spans="1:11" ht="15" customHeight="1" x14ac:dyDescent="0.25">
      <c r="A181" s="14" t="s">
        <v>51</v>
      </c>
      <c r="B181" s="14" t="s">
        <v>30</v>
      </c>
      <c r="C181" s="15" t="s">
        <v>31</v>
      </c>
      <c r="D181" s="16">
        <v>3255000</v>
      </c>
      <c r="E181" s="16">
        <v>3768000</v>
      </c>
      <c r="F181" s="16">
        <v>3070598</v>
      </c>
      <c r="G181" s="16">
        <v>697402</v>
      </c>
      <c r="H181" s="16">
        <v>81.491454352441608</v>
      </c>
      <c r="I181" s="27">
        <v>195000</v>
      </c>
      <c r="J181" s="33">
        <f t="shared" si="5"/>
        <v>3963000</v>
      </c>
      <c r="K181" s="33">
        <f t="shared" si="4"/>
        <v>77.481655311632608</v>
      </c>
    </row>
    <row r="182" spans="1:11" ht="15" customHeight="1" x14ac:dyDescent="0.25">
      <c r="A182" s="40" t="s">
        <v>57</v>
      </c>
      <c r="B182" s="41"/>
      <c r="C182" s="41"/>
      <c r="D182" s="17">
        <v>3255000</v>
      </c>
      <c r="E182" s="17">
        <v>3768000</v>
      </c>
      <c r="F182" s="17">
        <v>3070598</v>
      </c>
      <c r="G182" s="17">
        <v>697402</v>
      </c>
      <c r="H182" s="17">
        <v>81.489999999999995</v>
      </c>
      <c r="I182" s="34">
        <v>195000</v>
      </c>
      <c r="J182" s="35">
        <f t="shared" si="5"/>
        <v>3963000</v>
      </c>
      <c r="K182" s="35">
        <f t="shared" si="4"/>
        <v>77.481655311632608</v>
      </c>
    </row>
    <row r="183" spans="1:11" ht="15" customHeight="1" x14ac:dyDescent="0.25">
      <c r="A183" s="40" t="s">
        <v>66</v>
      </c>
      <c r="B183" s="41"/>
      <c r="C183" s="41"/>
      <c r="D183" s="17">
        <v>4355000</v>
      </c>
      <c r="E183" s="17">
        <v>5433260</v>
      </c>
      <c r="F183" s="17">
        <v>4172388.2</v>
      </c>
      <c r="G183" s="17">
        <v>1260871.8</v>
      </c>
      <c r="H183" s="17">
        <v>76.790000000000006</v>
      </c>
      <c r="I183" s="35">
        <f>I140+I149+I161+I167+I180</f>
        <v>445369</v>
      </c>
      <c r="J183" s="35">
        <f t="shared" si="5"/>
        <v>5878629</v>
      </c>
      <c r="K183" s="35">
        <f t="shared" si="4"/>
        <v>70.975531879967264</v>
      </c>
    </row>
    <row r="184" spans="1:11" x14ac:dyDescent="0.25">
      <c r="A184" s="40" t="s">
        <v>67</v>
      </c>
      <c r="B184" s="41"/>
      <c r="C184" s="41"/>
      <c r="D184" s="17">
        <v>4355000</v>
      </c>
      <c r="E184" s="17">
        <v>5433260</v>
      </c>
      <c r="F184" s="17">
        <v>4393732</v>
      </c>
      <c r="G184" s="17">
        <v>1039528</v>
      </c>
      <c r="H184" s="17">
        <v>80.87</v>
      </c>
      <c r="I184" s="35">
        <f>I142+I154+I163+I169+I175+I182</f>
        <v>445369</v>
      </c>
      <c r="J184" s="35">
        <f t="shared" si="5"/>
        <v>5878629</v>
      </c>
      <c r="K184" s="35">
        <f t="shared" si="4"/>
        <v>74.740760133017417</v>
      </c>
    </row>
    <row r="185" spans="1:11" x14ac:dyDescent="0.25">
      <c r="A185" s="19" t="s">
        <v>68</v>
      </c>
      <c r="B185" s="19"/>
      <c r="C185" s="19"/>
      <c r="D185" s="20">
        <f t="shared" ref="D185:G186" si="6">D81+D129+D183</f>
        <v>27310500</v>
      </c>
      <c r="E185" s="20">
        <f t="shared" si="6"/>
        <v>32695163</v>
      </c>
      <c r="F185" s="20">
        <f t="shared" si="6"/>
        <v>25372260.059999999</v>
      </c>
      <c r="G185" s="20">
        <f t="shared" si="6"/>
        <v>7322902.9399999995</v>
      </c>
      <c r="H185" s="20">
        <f>F185/E185*100</f>
        <v>77.602488355846404</v>
      </c>
      <c r="I185" s="31">
        <f>+I81+I129+I183</f>
        <v>1014307</v>
      </c>
      <c r="J185" s="31">
        <f t="shared" si="5"/>
        <v>33709470</v>
      </c>
      <c r="K185" s="31">
        <f t="shared" si="4"/>
        <v>75.267454694481998</v>
      </c>
    </row>
    <row r="186" spans="1:11" x14ac:dyDescent="0.25">
      <c r="A186" s="19" t="s">
        <v>69</v>
      </c>
      <c r="B186" s="19"/>
      <c r="C186" s="19"/>
      <c r="D186" s="20">
        <f t="shared" si="6"/>
        <v>27421224</v>
      </c>
      <c r="E186" s="20">
        <f t="shared" si="6"/>
        <v>32805887</v>
      </c>
      <c r="F186" s="20">
        <f t="shared" si="6"/>
        <v>29503711.469999999</v>
      </c>
      <c r="G186" s="20">
        <f t="shared" si="6"/>
        <v>3302175.5300000003</v>
      </c>
      <c r="H186" s="20">
        <f>F186/E186*100</f>
        <v>89.934198304103163</v>
      </c>
      <c r="I186" s="31">
        <f>I82+I130+I184</f>
        <v>1014307</v>
      </c>
      <c r="J186" s="31">
        <f t="shared" si="5"/>
        <v>33820194</v>
      </c>
      <c r="K186" s="31">
        <f t="shared" si="4"/>
        <v>87.236966973045753</v>
      </c>
    </row>
    <row r="188" spans="1:11" x14ac:dyDescent="0.25">
      <c r="A188" s="36"/>
      <c r="C188" t="s">
        <v>85</v>
      </c>
    </row>
    <row r="189" spans="1:11" x14ac:dyDescent="0.25">
      <c r="A189" s="38"/>
      <c r="B189" s="1"/>
      <c r="C189" s="1" t="s">
        <v>86</v>
      </c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37"/>
      <c r="B190" s="1"/>
      <c r="C190" s="1" t="s">
        <v>87</v>
      </c>
      <c r="D190" s="1"/>
      <c r="E190" s="1"/>
      <c r="F190" s="1"/>
      <c r="G190" s="1"/>
      <c r="H190" s="1"/>
      <c r="I190" s="1"/>
      <c r="J190" s="1"/>
      <c r="K190" s="1"/>
    </row>
    <row r="191" spans="1:11" s="39" customFormat="1" x14ac:dyDescent="0.25"/>
    <row r="192" spans="1:11" x14ac:dyDescent="0.25">
      <c r="A192" s="1" t="s">
        <v>75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>
        <v>2</v>
      </c>
      <c r="B193" s="1" t="s">
        <v>76</v>
      </c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>
        <v>3</v>
      </c>
      <c r="B194" s="1" t="s">
        <v>77</v>
      </c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>
        <v>4</v>
      </c>
      <c r="B195" s="1" t="s">
        <v>78</v>
      </c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>
        <v>7</v>
      </c>
      <c r="B196" s="1" t="s">
        <v>79</v>
      </c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>
        <v>33063</v>
      </c>
      <c r="B197" s="1" t="s">
        <v>80</v>
      </c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>
        <v>33070</v>
      </c>
      <c r="B198" s="1" t="s">
        <v>81</v>
      </c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>
        <v>33074</v>
      </c>
      <c r="B199" s="1" t="s">
        <v>82</v>
      </c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>
        <v>33076</v>
      </c>
      <c r="B200" s="1" t="s">
        <v>83</v>
      </c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>
        <v>33353</v>
      </c>
      <c r="B201" s="1" t="s">
        <v>84</v>
      </c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</sheetData>
  <mergeCells count="55">
    <mergeCell ref="A140:C140"/>
    <mergeCell ref="A142:C142"/>
    <mergeCell ref="A149:C149"/>
    <mergeCell ref="A154:C154"/>
    <mergeCell ref="A161:C161"/>
    <mergeCell ref="A120:C120"/>
    <mergeCell ref="A126:C126"/>
    <mergeCell ref="A128:C128"/>
    <mergeCell ref="A129:C129"/>
    <mergeCell ref="A130:C130"/>
    <mergeCell ref="A118:C118"/>
    <mergeCell ref="A79:C79"/>
    <mergeCell ref="A81:C81"/>
    <mergeCell ref="A82:C82"/>
    <mergeCell ref="A92:C92"/>
    <mergeCell ref="A94:C94"/>
    <mergeCell ref="A99:C99"/>
    <mergeCell ref="A101:C101"/>
    <mergeCell ref="A106:C106"/>
    <mergeCell ref="A108:C108"/>
    <mergeCell ref="A112:C112"/>
    <mergeCell ref="A114:C114"/>
    <mergeCell ref="A78:C78"/>
    <mergeCell ref="A40:C40"/>
    <mergeCell ref="A42:C42"/>
    <mergeCell ref="A49:C49"/>
    <mergeCell ref="A51:C51"/>
    <mergeCell ref="A53:C53"/>
    <mergeCell ref="A55:C55"/>
    <mergeCell ref="A59:C59"/>
    <mergeCell ref="A61:C61"/>
    <mergeCell ref="A65:C65"/>
    <mergeCell ref="A67:C67"/>
    <mergeCell ref="A76:C76"/>
    <mergeCell ref="A37:C37"/>
    <mergeCell ref="A1:F1"/>
    <mergeCell ref="G1:H1"/>
    <mergeCell ref="A2:F2"/>
    <mergeCell ref="G2:H2"/>
    <mergeCell ref="A3:H3"/>
    <mergeCell ref="B4:H4"/>
    <mergeCell ref="A16:C16"/>
    <mergeCell ref="A18:C18"/>
    <mergeCell ref="A21:C21"/>
    <mergeCell ref="A23:C23"/>
    <mergeCell ref="A31:C31"/>
    <mergeCell ref="A184:C184"/>
    <mergeCell ref="A163:C163"/>
    <mergeCell ref="A169:C169"/>
    <mergeCell ref="A167:C167"/>
    <mergeCell ref="A173:C173"/>
    <mergeCell ref="A175:C175"/>
    <mergeCell ref="A183:C183"/>
    <mergeCell ref="A182:C182"/>
    <mergeCell ref="A180:C18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2019-12-03T14:29:17Z</dcterms:modified>
</cp:coreProperties>
</file>